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isvoordegezondheid-my.sharepoint.com/personal/vanbladeren_gezondheidsfondsen_nl/Documents/Bureaublad/Documenten/Prive/jeugdzeilen/Combiwedstrijd/2022/"/>
    </mc:Choice>
  </mc:AlternateContent>
  <xr:revisionPtr revIDLastSave="18" documentId="8_{BAFA665C-FA7D-D342-8A5C-FEA513D43511}" xr6:coauthVersionLast="45" xr6:coauthVersionMax="45" xr10:uidLastSave="{7C755F8C-78FA-45BB-BE5A-8E2449049831}"/>
  <bookViews>
    <workbookView xWindow="-108" yWindow="-108" windowWidth="23256" windowHeight="12576" xr2:uid="{683D1200-B465-BA48-A74E-1442175D66D3}"/>
  </bookViews>
  <sheets>
    <sheet name="Splash" sheetId="4" r:id="rId1"/>
    <sheet name="Opti" sheetId="3" r:id="rId2"/>
    <sheet name="Laser" sheetId="2" r:id="rId3"/>
    <sheet name="Opt groen" sheetId="1" r:id="rId4"/>
  </sheets>
  <definedNames>
    <definedName name="_xlnm._FilterDatabase" localSheetId="2" hidden="1">Laser!$A$11:$AB$11</definedName>
    <definedName name="_xlnm._FilterDatabase" localSheetId="3" hidden="1">'Opt groen'!$A$8:$AB$8</definedName>
    <definedName name="_xlnm._FilterDatabase" localSheetId="1" hidden="1">Opti!$A$5:$J$5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" i="2" l="1"/>
  <c r="AC14" i="2"/>
  <c r="AC15" i="2"/>
  <c r="AC16" i="2"/>
  <c r="AC17" i="2"/>
  <c r="AC18" i="2"/>
  <c r="AC12" i="2"/>
  <c r="X11" i="1"/>
  <c r="X13" i="1"/>
  <c r="X9" i="1"/>
  <c r="X17" i="1"/>
  <c r="X14" i="1"/>
  <c r="X16" i="1"/>
  <c r="X15" i="1"/>
  <c r="X12" i="1"/>
  <c r="X18" i="1"/>
  <c r="X20" i="1"/>
  <c r="X21" i="1"/>
  <c r="X19" i="1"/>
  <c r="X10" i="1"/>
  <c r="U11" i="1"/>
  <c r="U10" i="1"/>
  <c r="V10" i="1" s="1"/>
  <c r="U12" i="1"/>
  <c r="V12" i="1" s="1"/>
  <c r="U14" i="1"/>
  <c r="V14" i="1" s="1"/>
  <c r="U9" i="1"/>
  <c r="V9" i="1" s="1"/>
  <c r="U19" i="1"/>
  <c r="V19" i="1" s="1"/>
  <c r="U13" i="1"/>
  <c r="V13" i="1" s="1"/>
  <c r="U15" i="1"/>
  <c r="V15" i="1" s="1"/>
  <c r="U17" i="1"/>
  <c r="V17" i="1" s="1"/>
  <c r="U16" i="1"/>
  <c r="V16" i="1" s="1"/>
  <c r="U21" i="1"/>
  <c r="V21" i="1" s="1"/>
  <c r="U20" i="1"/>
  <c r="V20" i="1" s="1"/>
  <c r="P11" i="1"/>
  <c r="P10" i="1"/>
  <c r="Q10" i="1" s="1"/>
  <c r="P12" i="1"/>
  <c r="Q12" i="1" s="1"/>
  <c r="P14" i="1"/>
  <c r="Q14" i="1" s="1"/>
  <c r="P9" i="1"/>
  <c r="P19" i="1"/>
  <c r="Q19" i="1" s="1"/>
  <c r="P13" i="1"/>
  <c r="Q13" i="1" s="1"/>
  <c r="P15" i="1"/>
  <c r="Q15" i="1" s="1"/>
  <c r="P17" i="1"/>
  <c r="P16" i="1"/>
  <c r="Q16" i="1" s="1"/>
  <c r="P21" i="1"/>
  <c r="Q21" i="1" s="1"/>
  <c r="P20" i="1"/>
  <c r="Q20" i="1" s="1"/>
  <c r="V11" i="1"/>
  <c r="Q17" i="1"/>
  <c r="Q9" i="1"/>
  <c r="Q11" i="1"/>
  <c r="K11" i="1"/>
  <c r="L11" i="1" s="1"/>
  <c r="K10" i="1"/>
  <c r="L10" i="1" s="1"/>
  <c r="K12" i="1"/>
  <c r="L12" i="1" s="1"/>
  <c r="K14" i="1"/>
  <c r="L14" i="1" s="1"/>
  <c r="K9" i="1"/>
  <c r="L9" i="1" s="1"/>
  <c r="K19" i="1"/>
  <c r="L19" i="1" s="1"/>
  <c r="K13" i="1"/>
  <c r="L13" i="1" s="1"/>
  <c r="K15" i="1"/>
  <c r="L15" i="1" s="1"/>
  <c r="K17" i="1"/>
  <c r="L17" i="1" s="1"/>
  <c r="K16" i="1"/>
  <c r="L16" i="1" s="1"/>
  <c r="K21" i="1"/>
  <c r="L21" i="1" s="1"/>
  <c r="K20" i="1"/>
  <c r="L20" i="1" s="1"/>
  <c r="F20" i="1"/>
  <c r="G20" i="1" s="1"/>
  <c r="F21" i="1"/>
  <c r="G21" i="1" s="1"/>
  <c r="F16" i="1"/>
  <c r="G16" i="1" s="1"/>
  <c r="F17" i="1"/>
  <c r="G17" i="1" s="1"/>
  <c r="F15" i="1"/>
  <c r="G15" i="1" s="1"/>
  <c r="F13" i="1"/>
  <c r="G13" i="1" s="1"/>
  <c r="F19" i="1"/>
  <c r="G19" i="1" s="1"/>
  <c r="F9" i="1"/>
  <c r="G9" i="1" s="1"/>
  <c r="F14" i="1"/>
  <c r="G14" i="1" s="1"/>
  <c r="F12" i="1"/>
  <c r="G12" i="1" s="1"/>
  <c r="F10" i="1"/>
  <c r="G10" i="1" s="1"/>
  <c r="F11" i="1"/>
  <c r="G11" i="1" s="1"/>
  <c r="Z12" i="2"/>
  <c r="AA12" i="2" s="1"/>
  <c r="Z15" i="2"/>
  <c r="AA15" i="2" s="1"/>
  <c r="Z16" i="2"/>
  <c r="AA16" i="2" s="1"/>
  <c r="Z18" i="2"/>
  <c r="AA18" i="2" s="1"/>
  <c r="Z17" i="2"/>
  <c r="AA17" i="2" s="1"/>
  <c r="Z13" i="2"/>
  <c r="AA13" i="2" s="1"/>
  <c r="F12" i="2"/>
  <c r="G12" i="2" s="1"/>
  <c r="F15" i="2"/>
  <c r="G15" i="2" s="1"/>
  <c r="F16" i="2"/>
  <c r="G16" i="2" s="1"/>
  <c r="F18" i="2"/>
  <c r="G18" i="2" s="1"/>
  <c r="F17" i="2"/>
  <c r="G17" i="2" s="1"/>
  <c r="F13" i="2"/>
  <c r="G13" i="2" s="1"/>
  <c r="K13" i="2"/>
  <c r="L13" i="2" s="1"/>
  <c r="K12" i="2"/>
  <c r="L12" i="2" s="1"/>
  <c r="K15" i="2"/>
  <c r="L15" i="2" s="1"/>
  <c r="K16" i="2"/>
  <c r="L16" i="2" s="1"/>
  <c r="K18" i="2"/>
  <c r="L18" i="2" s="1"/>
  <c r="K17" i="2"/>
  <c r="L17" i="2" s="1"/>
  <c r="P12" i="2"/>
  <c r="Q12" i="2" s="1"/>
  <c r="P15" i="2"/>
  <c r="Q15" i="2" s="1"/>
  <c r="P16" i="2"/>
  <c r="Q16" i="2" s="1"/>
  <c r="P18" i="2"/>
  <c r="Q18" i="2" s="1"/>
  <c r="P17" i="2"/>
  <c r="Q17" i="2" s="1"/>
  <c r="P13" i="2"/>
  <c r="Q13" i="2" s="1"/>
  <c r="U12" i="2"/>
  <c r="V12" i="2" s="1"/>
  <c r="U15" i="2"/>
  <c r="V15" i="2" s="1"/>
  <c r="U16" i="2"/>
  <c r="V16" i="2" s="1"/>
  <c r="U18" i="2"/>
  <c r="V18" i="2" s="1"/>
  <c r="U17" i="2"/>
  <c r="V17" i="2" s="1"/>
  <c r="U13" i="2"/>
  <c r="V13" i="2" s="1"/>
  <c r="I7" i="3"/>
  <c r="I9" i="3"/>
  <c r="I11" i="3"/>
  <c r="I8" i="3"/>
  <c r="I10" i="3"/>
  <c r="I12" i="3"/>
  <c r="I20" i="3"/>
  <c r="I13" i="3"/>
  <c r="I14" i="3"/>
  <c r="I17" i="3"/>
  <c r="I16" i="3"/>
  <c r="I19" i="3"/>
  <c r="I21" i="3"/>
  <c r="I23" i="3"/>
  <c r="I15" i="3"/>
  <c r="I24" i="3"/>
  <c r="I22" i="3"/>
  <c r="I25" i="3"/>
  <c r="I18" i="3"/>
  <c r="I26" i="3"/>
  <c r="I6" i="3"/>
  <c r="H6" i="4"/>
  <c r="I6" i="4" s="1"/>
  <c r="H7" i="4"/>
  <c r="H8" i="4"/>
  <c r="H9" i="4"/>
  <c r="H10" i="4"/>
  <c r="U18" i="1"/>
  <c r="V18" i="1" s="1"/>
  <c r="P18" i="1"/>
  <c r="Q18" i="1" s="1"/>
  <c r="K18" i="1"/>
  <c r="L18" i="1" s="1"/>
  <c r="Z14" i="2"/>
  <c r="AA14" i="2" s="1"/>
  <c r="U14" i="2"/>
  <c r="V14" i="2" s="1"/>
  <c r="P14" i="2"/>
  <c r="Q14" i="2" s="1"/>
  <c r="K14" i="2"/>
  <c r="L14" i="2" s="1"/>
  <c r="F14" i="2"/>
  <c r="G14" i="2" s="1"/>
  <c r="F18" i="1"/>
  <c r="G18" i="1" s="1"/>
</calcChain>
</file>

<file path=xl/sharedStrings.xml><?xml version="1.0" encoding="utf-8"?>
<sst xmlns="http://schemas.openxmlformats.org/spreadsheetml/2006/main" count="196" uniqueCount="57">
  <si>
    <t>Klasse</t>
  </si>
  <si>
    <t>Type</t>
  </si>
  <si>
    <t>Starttijd</t>
  </si>
  <si>
    <t>Finishtijd</t>
  </si>
  <si>
    <t>Werk gezeilde tijd</t>
  </si>
  <si>
    <t xml:space="preserve">Corrected time </t>
  </si>
  <si>
    <t>Plaats/Punten</t>
  </si>
  <si>
    <t>Laser</t>
  </si>
  <si>
    <t>Zeilnummer</t>
  </si>
  <si>
    <t>standaard</t>
  </si>
  <si>
    <t>4.7</t>
  </si>
  <si>
    <t>L11</t>
  </si>
  <si>
    <t>Race 1</t>
  </si>
  <si>
    <t>opti groen</t>
  </si>
  <si>
    <t>blauw</t>
  </si>
  <si>
    <t>K</t>
  </si>
  <si>
    <t>Optimist</t>
  </si>
  <si>
    <t>Race 2</t>
  </si>
  <si>
    <t>Race 3</t>
  </si>
  <si>
    <t>Race 4</t>
  </si>
  <si>
    <t>Race 5</t>
  </si>
  <si>
    <t>Splash</t>
  </si>
  <si>
    <t>SW standaard</t>
  </si>
  <si>
    <t>SW 4.7</t>
  </si>
  <si>
    <t>SW opti blauw</t>
  </si>
  <si>
    <t>SW opti wit</t>
  </si>
  <si>
    <t>11.40</t>
  </si>
  <si>
    <t>12.38</t>
  </si>
  <si>
    <t>13.26</t>
  </si>
  <si>
    <t>Totaal</t>
  </si>
  <si>
    <t>14.20</t>
  </si>
  <si>
    <t>11.10</t>
  </si>
  <si>
    <t>12.00</t>
  </si>
  <si>
    <t>13.20</t>
  </si>
  <si>
    <t>12.37</t>
  </si>
  <si>
    <t>14.25</t>
  </si>
  <si>
    <t>DNS</t>
  </si>
  <si>
    <t>totaal</t>
  </si>
  <si>
    <t>Plaats</t>
  </si>
  <si>
    <t>radiaal</t>
  </si>
  <si>
    <t>SW radiaal</t>
  </si>
  <si>
    <t>L</t>
  </si>
  <si>
    <t>M</t>
  </si>
  <si>
    <t>wit</t>
  </si>
  <si>
    <t>C</t>
  </si>
  <si>
    <t>G</t>
  </si>
  <si>
    <t>N</t>
  </si>
  <si>
    <t>B</t>
  </si>
  <si>
    <t>A</t>
  </si>
  <si>
    <t>H</t>
  </si>
  <si>
    <t>J</t>
  </si>
  <si>
    <t>F</t>
  </si>
  <si>
    <t>D</t>
  </si>
  <si>
    <t>I</t>
  </si>
  <si>
    <t>Optimisten</t>
  </si>
  <si>
    <t>Lasers</t>
  </si>
  <si>
    <t>Opti groen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</si>
</sst>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2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2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23CC-F24B-5F49-BB1E-02B96520583D}">
  <dimension ref="A1:J10"/>
  <sheetViews>
    <sheetView tabSelected="1" workbookViewId="0">
      <selection activeCell="A2" sqref="A2"/>
    </sheetView>
  </sheetViews>
  <sheetFormatPr defaultColWidth="11.19921875" defaultRowHeight="15.6" x14ac:dyDescent="0.3"/>
  <cols>
    <col min="3" max="3" width="15.19921875" customWidth="1"/>
    <col min="4" max="4" width="14.296875" customWidth="1"/>
    <col min="5" max="5" width="15" customWidth="1"/>
    <col min="6" max="6" width="14.19921875" customWidth="1"/>
    <col min="7" max="7" width="16.69921875" customWidth="1"/>
  </cols>
  <sheetData>
    <row r="1" spans="1:10" x14ac:dyDescent="0.3">
      <c r="A1" s="11" t="s">
        <v>21</v>
      </c>
    </row>
    <row r="2" spans="1:10" x14ac:dyDescent="0.3">
      <c r="C2" s="4">
        <v>0.46180555555555558</v>
      </c>
      <c r="D2" t="s">
        <v>26</v>
      </c>
      <c r="E2" t="s">
        <v>27</v>
      </c>
      <c r="F2" t="s">
        <v>28</v>
      </c>
      <c r="G2" t="s">
        <v>30</v>
      </c>
    </row>
    <row r="4" spans="1:10" x14ac:dyDescent="0.3">
      <c r="C4" s="3" t="s">
        <v>12</v>
      </c>
      <c r="D4" t="s">
        <v>17</v>
      </c>
      <c r="E4" s="3" t="s">
        <v>18</v>
      </c>
      <c r="F4" s="3" t="s">
        <v>19</v>
      </c>
      <c r="G4" s="3" t="s">
        <v>20</v>
      </c>
      <c r="H4" s="3" t="s">
        <v>29</v>
      </c>
    </row>
    <row r="5" spans="1:10" s="6" customFormat="1" x14ac:dyDescent="0.3">
      <c r="A5" s="6" t="s">
        <v>0</v>
      </c>
      <c r="B5" s="6" t="s">
        <v>8</v>
      </c>
      <c r="C5" s="6" t="s">
        <v>6</v>
      </c>
      <c r="D5" s="6" t="s">
        <v>6</v>
      </c>
      <c r="E5" s="6" t="s">
        <v>6</v>
      </c>
      <c r="F5" s="6" t="s">
        <v>6</v>
      </c>
      <c r="G5" s="6" t="s">
        <v>6</v>
      </c>
    </row>
    <row r="6" spans="1:10" s="6" customFormat="1" x14ac:dyDescent="0.3">
      <c r="A6" s="6" t="s">
        <v>21</v>
      </c>
      <c r="B6" s="6">
        <v>2445</v>
      </c>
      <c r="C6" s="6">
        <v>1</v>
      </c>
      <c r="D6" s="6">
        <v>2</v>
      </c>
      <c r="E6" s="6">
        <v>1</v>
      </c>
      <c r="F6" s="6">
        <v>1</v>
      </c>
      <c r="G6" s="6">
        <v>1</v>
      </c>
      <c r="H6" s="6">
        <f>SUM(C6:G6)</f>
        <v>6</v>
      </c>
      <c r="I6" s="6">
        <f>H6-2</f>
        <v>4</v>
      </c>
      <c r="J6" s="6">
        <v>1</v>
      </c>
    </row>
    <row r="7" spans="1:10" s="6" customFormat="1" x14ac:dyDescent="0.3">
      <c r="A7" s="6" t="s">
        <v>21</v>
      </c>
      <c r="B7" s="6">
        <v>740</v>
      </c>
      <c r="C7" s="6">
        <v>2</v>
      </c>
      <c r="D7" s="6">
        <v>1</v>
      </c>
      <c r="E7" s="6">
        <v>3</v>
      </c>
      <c r="F7" s="6">
        <v>3</v>
      </c>
      <c r="G7" s="6">
        <v>4</v>
      </c>
      <c r="H7" s="6">
        <f t="shared" ref="H7:H10" si="0">SUM(C7:G7)</f>
        <v>13</v>
      </c>
      <c r="I7" s="6">
        <v>9</v>
      </c>
      <c r="J7" s="6">
        <v>2</v>
      </c>
    </row>
    <row r="8" spans="1:10" s="6" customFormat="1" x14ac:dyDescent="0.3">
      <c r="A8" s="6" t="s">
        <v>21</v>
      </c>
      <c r="B8" s="6">
        <v>3</v>
      </c>
      <c r="C8" s="6">
        <v>3</v>
      </c>
      <c r="D8" s="6">
        <v>3</v>
      </c>
      <c r="E8" s="6">
        <v>4</v>
      </c>
      <c r="F8" s="6">
        <v>2</v>
      </c>
      <c r="G8" s="6">
        <v>5</v>
      </c>
      <c r="H8" s="6">
        <f t="shared" si="0"/>
        <v>17</v>
      </c>
      <c r="I8" s="6">
        <v>12</v>
      </c>
      <c r="J8" s="6">
        <v>3</v>
      </c>
    </row>
    <row r="9" spans="1:10" s="6" customFormat="1" x14ac:dyDescent="0.3">
      <c r="A9" s="6" t="s">
        <v>21</v>
      </c>
      <c r="B9" s="6">
        <v>1133</v>
      </c>
      <c r="C9" s="6">
        <v>4</v>
      </c>
      <c r="D9" s="6">
        <v>4</v>
      </c>
      <c r="E9" s="6">
        <v>2</v>
      </c>
      <c r="F9" s="6">
        <v>4</v>
      </c>
      <c r="G9" s="6">
        <v>2</v>
      </c>
      <c r="H9" s="6">
        <f t="shared" si="0"/>
        <v>16</v>
      </c>
      <c r="I9" s="6">
        <v>12</v>
      </c>
      <c r="J9" s="6">
        <v>4</v>
      </c>
    </row>
    <row r="10" spans="1:10" s="6" customFormat="1" x14ac:dyDescent="0.3">
      <c r="A10" s="6" t="s">
        <v>21</v>
      </c>
      <c r="B10" s="6">
        <v>2661</v>
      </c>
      <c r="C10" s="6">
        <v>5</v>
      </c>
      <c r="D10" s="6">
        <v>5</v>
      </c>
      <c r="E10" s="6">
        <v>5</v>
      </c>
      <c r="F10" s="6">
        <v>5</v>
      </c>
      <c r="G10" s="6">
        <v>3</v>
      </c>
      <c r="H10" s="6">
        <f t="shared" si="0"/>
        <v>23</v>
      </c>
      <c r="I10" s="6">
        <v>18</v>
      </c>
      <c r="J10" s="6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EB40-B1A0-4246-8A15-1DCE32553845}">
  <dimension ref="A1:J26"/>
  <sheetViews>
    <sheetView zoomScale="139" zoomScaleNormal="139" workbookViewId="0"/>
  </sheetViews>
  <sheetFormatPr defaultColWidth="11.19921875" defaultRowHeight="15.6" x14ac:dyDescent="0.3"/>
  <cols>
    <col min="3" max="3" width="12.69921875" bestFit="1" customWidth="1"/>
    <col min="6" max="6" width="12" customWidth="1"/>
    <col min="7" max="7" width="16.69921875" customWidth="1"/>
  </cols>
  <sheetData>
    <row r="1" spans="1:10" x14ac:dyDescent="0.3">
      <c r="A1" s="11" t="s">
        <v>54</v>
      </c>
    </row>
    <row r="2" spans="1:10" x14ac:dyDescent="0.3">
      <c r="C2" t="s">
        <v>31</v>
      </c>
      <c r="D2" t="s">
        <v>32</v>
      </c>
      <c r="E2" t="s">
        <v>33</v>
      </c>
      <c r="F2" t="s">
        <v>35</v>
      </c>
    </row>
    <row r="3" spans="1:10" x14ac:dyDescent="0.3">
      <c r="D3" t="s">
        <v>34</v>
      </c>
    </row>
    <row r="4" spans="1:10" x14ac:dyDescent="0.3">
      <c r="C4" s="3" t="s">
        <v>12</v>
      </c>
      <c r="D4" t="s">
        <v>17</v>
      </c>
      <c r="E4" s="3" t="s">
        <v>18</v>
      </c>
      <c r="F4" s="3" t="s">
        <v>19</v>
      </c>
      <c r="G4" s="3" t="s">
        <v>20</v>
      </c>
      <c r="H4" s="3"/>
    </row>
    <row r="5" spans="1:10" s="6" customFormat="1" x14ac:dyDescent="0.3">
      <c r="A5" s="6" t="s">
        <v>0</v>
      </c>
      <c r="B5" s="6" t="s">
        <v>8</v>
      </c>
      <c r="C5" s="6" t="s">
        <v>6</v>
      </c>
      <c r="D5" s="6" t="s">
        <v>6</v>
      </c>
      <c r="E5" s="6" t="s">
        <v>6</v>
      </c>
      <c r="F5" s="6" t="s">
        <v>6</v>
      </c>
      <c r="G5" s="6" t="s">
        <v>6</v>
      </c>
      <c r="I5" s="6" t="s">
        <v>37</v>
      </c>
      <c r="J5" s="6" t="s">
        <v>38</v>
      </c>
    </row>
    <row r="6" spans="1:10" s="6" customFormat="1" x14ac:dyDescent="0.3">
      <c r="A6" s="6" t="s">
        <v>16</v>
      </c>
      <c r="B6" s="6">
        <v>3415</v>
      </c>
      <c r="C6" s="6">
        <v>1</v>
      </c>
      <c r="D6" s="6">
        <v>1</v>
      </c>
      <c r="E6" s="6">
        <v>5</v>
      </c>
      <c r="F6" s="6">
        <v>2</v>
      </c>
      <c r="H6" s="6">
        <v>-5</v>
      </c>
      <c r="I6" s="6">
        <f t="shared" ref="I6:I26" si="0">SUM(C6:H6)</f>
        <v>4</v>
      </c>
      <c r="J6" s="6">
        <v>1</v>
      </c>
    </row>
    <row r="7" spans="1:10" s="6" customFormat="1" x14ac:dyDescent="0.3">
      <c r="A7" s="6" t="s">
        <v>16</v>
      </c>
      <c r="B7" s="6">
        <v>2905</v>
      </c>
      <c r="C7" s="6">
        <v>2</v>
      </c>
      <c r="D7" s="6">
        <v>5</v>
      </c>
      <c r="E7" s="6">
        <v>2</v>
      </c>
      <c r="F7" s="6">
        <v>1</v>
      </c>
      <c r="H7" s="6">
        <v>-5</v>
      </c>
      <c r="I7" s="6">
        <f t="shared" si="0"/>
        <v>5</v>
      </c>
      <c r="J7" s="6">
        <v>2</v>
      </c>
    </row>
    <row r="8" spans="1:10" s="6" customFormat="1" x14ac:dyDescent="0.3">
      <c r="A8" s="6" t="s">
        <v>16</v>
      </c>
      <c r="B8" s="6">
        <v>3077</v>
      </c>
      <c r="C8" s="6">
        <v>5</v>
      </c>
      <c r="D8" s="6">
        <v>2</v>
      </c>
      <c r="E8" s="6">
        <v>1</v>
      </c>
      <c r="F8" s="6">
        <v>12</v>
      </c>
      <c r="H8" s="6">
        <v>-12</v>
      </c>
      <c r="I8" s="6">
        <f t="shared" si="0"/>
        <v>8</v>
      </c>
      <c r="J8" s="6">
        <v>3</v>
      </c>
    </row>
    <row r="9" spans="1:10" s="6" customFormat="1" x14ac:dyDescent="0.3">
      <c r="A9" s="6" t="s">
        <v>16</v>
      </c>
      <c r="B9" s="6">
        <v>3376</v>
      </c>
      <c r="C9" s="6">
        <v>3</v>
      </c>
      <c r="D9" s="6">
        <v>4</v>
      </c>
      <c r="E9" s="6">
        <v>3</v>
      </c>
      <c r="F9" s="6">
        <v>5</v>
      </c>
      <c r="H9" s="6">
        <v>-5</v>
      </c>
      <c r="I9" s="6">
        <f t="shared" si="0"/>
        <v>10</v>
      </c>
      <c r="J9" s="6">
        <v>4</v>
      </c>
    </row>
    <row r="10" spans="1:10" s="6" customFormat="1" x14ac:dyDescent="0.3">
      <c r="A10" s="6" t="s">
        <v>16</v>
      </c>
      <c r="B10" s="6">
        <v>2809</v>
      </c>
      <c r="C10" s="6">
        <v>6</v>
      </c>
      <c r="D10" s="6">
        <v>7</v>
      </c>
      <c r="E10" s="6">
        <v>6</v>
      </c>
      <c r="F10" s="6">
        <v>4</v>
      </c>
      <c r="H10" s="6">
        <v>-7</v>
      </c>
      <c r="I10" s="6">
        <f t="shared" si="0"/>
        <v>16</v>
      </c>
      <c r="J10" s="6">
        <v>5</v>
      </c>
    </row>
    <row r="11" spans="1:10" s="6" customFormat="1" x14ac:dyDescent="0.3">
      <c r="A11" s="6" t="s">
        <v>16</v>
      </c>
      <c r="B11" s="6">
        <v>3288</v>
      </c>
      <c r="C11" s="6">
        <v>4</v>
      </c>
      <c r="D11" s="6">
        <v>8</v>
      </c>
      <c r="E11" s="6">
        <v>20</v>
      </c>
      <c r="F11" s="6">
        <v>7</v>
      </c>
      <c r="H11" s="6">
        <v>-20</v>
      </c>
      <c r="I11" s="6">
        <f t="shared" si="0"/>
        <v>19</v>
      </c>
      <c r="J11" s="6">
        <v>6</v>
      </c>
    </row>
    <row r="12" spans="1:10" s="6" customFormat="1" x14ac:dyDescent="0.3">
      <c r="A12" s="6" t="s">
        <v>16</v>
      </c>
      <c r="B12" s="6">
        <v>3456</v>
      </c>
      <c r="C12" s="6">
        <v>7</v>
      </c>
      <c r="D12" s="6">
        <v>9</v>
      </c>
      <c r="E12" s="6">
        <v>10</v>
      </c>
      <c r="F12" s="6">
        <v>3</v>
      </c>
      <c r="H12" s="6">
        <v>-10</v>
      </c>
      <c r="I12" s="6">
        <f t="shared" si="0"/>
        <v>19</v>
      </c>
      <c r="J12" s="6">
        <v>6</v>
      </c>
    </row>
    <row r="13" spans="1:10" s="6" customFormat="1" x14ac:dyDescent="0.3">
      <c r="A13" s="6" t="s">
        <v>16</v>
      </c>
      <c r="B13" s="6">
        <v>3206</v>
      </c>
      <c r="C13" s="6">
        <v>9</v>
      </c>
      <c r="D13" s="6">
        <v>3</v>
      </c>
      <c r="E13" s="6">
        <v>9</v>
      </c>
      <c r="F13" s="6">
        <v>8</v>
      </c>
      <c r="H13" s="6">
        <v>-9</v>
      </c>
      <c r="I13" s="6">
        <f t="shared" si="0"/>
        <v>20</v>
      </c>
      <c r="J13" s="6">
        <v>7</v>
      </c>
    </row>
    <row r="14" spans="1:10" s="6" customFormat="1" x14ac:dyDescent="0.3">
      <c r="A14" s="6" t="s">
        <v>16</v>
      </c>
      <c r="B14" s="6">
        <v>2984</v>
      </c>
      <c r="C14" s="6">
        <v>10</v>
      </c>
      <c r="D14" s="6">
        <v>13</v>
      </c>
      <c r="E14" s="6">
        <v>4</v>
      </c>
      <c r="F14" s="6">
        <v>9</v>
      </c>
      <c r="H14" s="6">
        <v>-13</v>
      </c>
      <c r="I14" s="6">
        <f t="shared" si="0"/>
        <v>23</v>
      </c>
      <c r="J14" s="6">
        <v>8</v>
      </c>
    </row>
    <row r="15" spans="1:10" s="6" customFormat="1" x14ac:dyDescent="0.3">
      <c r="A15" s="6" t="s">
        <v>16</v>
      </c>
      <c r="B15" s="6">
        <v>1668</v>
      </c>
      <c r="C15" s="6">
        <v>16</v>
      </c>
      <c r="D15" s="6">
        <v>6</v>
      </c>
      <c r="E15" s="6">
        <v>7</v>
      </c>
      <c r="F15" s="6">
        <v>10</v>
      </c>
      <c r="H15" s="6">
        <v>-16</v>
      </c>
      <c r="I15" s="6">
        <f t="shared" si="0"/>
        <v>23</v>
      </c>
      <c r="J15" s="6">
        <v>8</v>
      </c>
    </row>
    <row r="16" spans="1:10" s="6" customFormat="1" x14ac:dyDescent="0.3">
      <c r="A16" s="6" t="s">
        <v>16</v>
      </c>
      <c r="B16" s="6">
        <v>2883</v>
      </c>
      <c r="C16" s="6">
        <v>12</v>
      </c>
      <c r="D16" s="6">
        <v>12</v>
      </c>
      <c r="E16" s="6">
        <v>8</v>
      </c>
      <c r="F16" s="6">
        <v>15</v>
      </c>
      <c r="H16" s="6">
        <v>-15</v>
      </c>
      <c r="I16" s="6">
        <f t="shared" si="0"/>
        <v>32</v>
      </c>
      <c r="J16" s="6">
        <v>9</v>
      </c>
    </row>
    <row r="17" spans="1:10" s="6" customFormat="1" x14ac:dyDescent="0.3">
      <c r="A17" s="6" t="s">
        <v>16</v>
      </c>
      <c r="B17" s="6">
        <v>3067</v>
      </c>
      <c r="C17" s="6">
        <v>11</v>
      </c>
      <c r="D17" s="6">
        <v>17</v>
      </c>
      <c r="E17" s="6">
        <v>11</v>
      </c>
      <c r="F17" s="6">
        <v>11</v>
      </c>
      <c r="H17" s="6">
        <v>-17</v>
      </c>
      <c r="I17" s="6">
        <f t="shared" si="0"/>
        <v>33</v>
      </c>
      <c r="J17" s="6">
        <v>10</v>
      </c>
    </row>
    <row r="18" spans="1:10" s="6" customFormat="1" x14ac:dyDescent="0.3">
      <c r="A18" s="6" t="s">
        <v>16</v>
      </c>
      <c r="B18" s="6">
        <v>2660</v>
      </c>
      <c r="C18" s="6">
        <v>20</v>
      </c>
      <c r="D18" s="6">
        <v>10</v>
      </c>
      <c r="E18" s="6">
        <v>18</v>
      </c>
      <c r="F18" s="6">
        <v>6</v>
      </c>
      <c r="H18" s="6">
        <v>-20</v>
      </c>
      <c r="I18" s="6">
        <f t="shared" si="0"/>
        <v>34</v>
      </c>
      <c r="J18" s="6">
        <v>11</v>
      </c>
    </row>
    <row r="19" spans="1:10" s="6" customFormat="1" x14ac:dyDescent="0.3">
      <c r="A19" s="6" t="s">
        <v>16</v>
      </c>
      <c r="B19" s="6">
        <v>3181</v>
      </c>
      <c r="C19" s="6">
        <v>13</v>
      </c>
      <c r="D19" s="6">
        <v>11</v>
      </c>
      <c r="E19" s="6">
        <v>19</v>
      </c>
      <c r="F19" s="6">
        <v>14</v>
      </c>
      <c r="H19" s="6">
        <v>-19</v>
      </c>
      <c r="I19" s="6">
        <f t="shared" si="0"/>
        <v>38</v>
      </c>
      <c r="J19" s="6">
        <v>12</v>
      </c>
    </row>
    <row r="20" spans="1:10" s="6" customFormat="1" x14ac:dyDescent="0.3">
      <c r="A20" s="6" t="s">
        <v>16</v>
      </c>
      <c r="B20" s="6">
        <v>3336</v>
      </c>
      <c r="C20" s="6">
        <v>8</v>
      </c>
      <c r="D20" s="6">
        <v>19</v>
      </c>
      <c r="E20" s="6">
        <v>15</v>
      </c>
      <c r="F20" s="6">
        <v>17</v>
      </c>
      <c r="H20" s="6">
        <v>-19</v>
      </c>
      <c r="I20" s="6">
        <f t="shared" si="0"/>
        <v>40</v>
      </c>
      <c r="J20" s="6">
        <v>13</v>
      </c>
    </row>
    <row r="21" spans="1:10" s="6" customFormat="1" x14ac:dyDescent="0.3">
      <c r="A21" s="6" t="s">
        <v>16</v>
      </c>
      <c r="B21" s="6">
        <v>3056</v>
      </c>
      <c r="C21" s="6">
        <v>14</v>
      </c>
      <c r="D21" s="6">
        <v>15</v>
      </c>
      <c r="E21" s="6">
        <v>12</v>
      </c>
      <c r="F21" s="6">
        <v>18</v>
      </c>
      <c r="H21" s="6">
        <v>-18</v>
      </c>
      <c r="I21" s="6">
        <f t="shared" si="0"/>
        <v>41</v>
      </c>
      <c r="J21" s="6">
        <v>14</v>
      </c>
    </row>
    <row r="22" spans="1:10" s="6" customFormat="1" x14ac:dyDescent="0.3">
      <c r="A22" s="6" t="s">
        <v>16</v>
      </c>
      <c r="B22" s="6">
        <v>2638</v>
      </c>
      <c r="C22" s="6">
        <v>18</v>
      </c>
      <c r="D22" s="6">
        <v>18</v>
      </c>
      <c r="E22" s="6">
        <v>13</v>
      </c>
      <c r="F22" s="6">
        <v>13</v>
      </c>
      <c r="H22" s="6">
        <v>-18</v>
      </c>
      <c r="I22" s="6">
        <f t="shared" si="0"/>
        <v>44</v>
      </c>
      <c r="J22" s="6">
        <v>15</v>
      </c>
    </row>
    <row r="23" spans="1:10" s="6" customFormat="1" x14ac:dyDescent="0.3">
      <c r="A23" s="6" t="s">
        <v>16</v>
      </c>
      <c r="B23" s="6">
        <v>2763</v>
      </c>
      <c r="C23" s="6">
        <v>15</v>
      </c>
      <c r="D23" s="6">
        <v>14</v>
      </c>
      <c r="E23" s="6">
        <v>17</v>
      </c>
      <c r="F23" s="6">
        <v>19</v>
      </c>
      <c r="H23" s="6">
        <v>-19</v>
      </c>
      <c r="I23" s="6">
        <f t="shared" si="0"/>
        <v>46</v>
      </c>
      <c r="J23" s="6">
        <v>16</v>
      </c>
    </row>
    <row r="24" spans="1:10" s="6" customFormat="1" x14ac:dyDescent="0.3">
      <c r="A24" s="6" t="s">
        <v>16</v>
      </c>
      <c r="B24" s="6">
        <v>174</v>
      </c>
      <c r="C24" s="6">
        <v>17</v>
      </c>
      <c r="D24" s="6">
        <v>16</v>
      </c>
      <c r="E24" s="6">
        <v>14</v>
      </c>
      <c r="F24" s="6">
        <v>20</v>
      </c>
      <c r="H24" s="6">
        <v>-20</v>
      </c>
      <c r="I24" s="6">
        <f t="shared" si="0"/>
        <v>47</v>
      </c>
      <c r="J24" s="6">
        <v>17</v>
      </c>
    </row>
    <row r="25" spans="1:10" s="6" customFormat="1" x14ac:dyDescent="0.3">
      <c r="A25" s="6" t="s">
        <v>16</v>
      </c>
      <c r="B25" s="6">
        <v>3297</v>
      </c>
      <c r="C25" s="6">
        <v>19</v>
      </c>
      <c r="D25" s="6">
        <v>20</v>
      </c>
      <c r="E25" s="6">
        <v>16</v>
      </c>
      <c r="F25" s="6">
        <v>16</v>
      </c>
      <c r="H25" s="6">
        <v>-20</v>
      </c>
      <c r="I25" s="6">
        <f t="shared" si="0"/>
        <v>51</v>
      </c>
      <c r="J25" s="6">
        <v>18</v>
      </c>
    </row>
    <row r="26" spans="1:10" s="6" customFormat="1" x14ac:dyDescent="0.3">
      <c r="A26" s="6" t="s">
        <v>16</v>
      </c>
      <c r="B26" s="6">
        <v>3350</v>
      </c>
      <c r="C26" s="6">
        <v>21</v>
      </c>
      <c r="D26" s="6">
        <v>21</v>
      </c>
      <c r="E26" s="6">
        <v>21</v>
      </c>
      <c r="F26" s="6" t="s">
        <v>36</v>
      </c>
      <c r="I26" s="6">
        <f t="shared" si="0"/>
        <v>63</v>
      </c>
      <c r="J26" s="6">
        <v>19</v>
      </c>
    </row>
  </sheetData>
  <autoFilter ref="A5:J5" xr:uid="{8191CAFE-AE52-994C-974B-4A96F5599BE4}">
    <sortState xmlns:xlrd2="http://schemas.microsoft.com/office/spreadsheetml/2017/richdata2" ref="A6:J26">
      <sortCondition ref="J5:J2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1C43-4BC5-934F-9205-21C4AE07984A}">
  <dimension ref="A1:AF31"/>
  <sheetViews>
    <sheetView zoomScale="129" zoomScaleNormal="129" workbookViewId="0">
      <pane xSplit="2" ySplit="11" topLeftCell="H12" activePane="bottomRight" state="frozen"/>
      <selection pane="topRight" activeCell="C1" sqref="C1"/>
      <selection pane="bottomLeft" activeCell="A12" sqref="A12"/>
      <selection pane="bottomRight"/>
    </sheetView>
  </sheetViews>
  <sheetFormatPr defaultColWidth="11.19921875" defaultRowHeight="15.6" x14ac:dyDescent="0.3"/>
  <cols>
    <col min="5" max="5" width="15.69921875" bestFit="1" customWidth="1"/>
    <col min="6" max="6" width="19.796875" customWidth="1"/>
    <col min="7" max="7" width="16.69921875" customWidth="1"/>
  </cols>
  <sheetData>
    <row r="1" spans="1:32" x14ac:dyDescent="0.3">
      <c r="A1" s="11" t="s">
        <v>55</v>
      </c>
    </row>
    <row r="5" spans="1:32" x14ac:dyDescent="0.3">
      <c r="A5" t="s">
        <v>40</v>
      </c>
      <c r="B5">
        <v>114</v>
      </c>
    </row>
    <row r="6" spans="1:32" x14ac:dyDescent="0.3">
      <c r="A6" t="s">
        <v>22</v>
      </c>
      <c r="B6">
        <v>109</v>
      </c>
    </row>
    <row r="7" spans="1:32" x14ac:dyDescent="0.3">
      <c r="A7" t="s">
        <v>23</v>
      </c>
      <c r="B7">
        <v>117</v>
      </c>
    </row>
    <row r="10" spans="1:32" x14ac:dyDescent="0.3">
      <c r="D10" s="5" t="s">
        <v>12</v>
      </c>
      <c r="E10" s="5"/>
      <c r="F10" s="5"/>
      <c r="G10" s="5"/>
      <c r="H10" s="5"/>
      <c r="I10" s="5" t="s">
        <v>17</v>
      </c>
      <c r="J10" s="5"/>
      <c r="K10" s="5"/>
      <c r="L10" s="5"/>
      <c r="M10" s="5"/>
      <c r="N10" s="5" t="s">
        <v>18</v>
      </c>
      <c r="O10" s="5"/>
      <c r="P10" s="5"/>
      <c r="Q10" s="5"/>
      <c r="R10" s="5"/>
      <c r="S10" s="5" t="s">
        <v>19</v>
      </c>
      <c r="T10" s="5"/>
      <c r="U10" s="5"/>
      <c r="V10" s="5"/>
      <c r="W10" s="5"/>
      <c r="X10" s="5" t="s">
        <v>20</v>
      </c>
      <c r="Y10" s="5"/>
      <c r="Z10" s="5"/>
      <c r="AA10" s="5"/>
      <c r="AB10" s="5"/>
    </row>
    <row r="11" spans="1:32" s="6" customFormat="1" x14ac:dyDescent="0.3">
      <c r="A11" s="6" t="s">
        <v>0</v>
      </c>
      <c r="B11" s="6" t="s">
        <v>8</v>
      </c>
      <c r="C11" s="6" t="s">
        <v>1</v>
      </c>
      <c r="D11" s="6" t="s">
        <v>2</v>
      </c>
      <c r="E11" s="6" t="s">
        <v>3</v>
      </c>
      <c r="F11" s="6" t="s">
        <v>4</v>
      </c>
      <c r="G11" s="6" t="s">
        <v>5</v>
      </c>
      <c r="H11" s="6" t="s">
        <v>6</v>
      </c>
      <c r="I11" s="6" t="s">
        <v>2</v>
      </c>
      <c r="J11" s="6" t="s">
        <v>3</v>
      </c>
      <c r="K11" s="6" t="s">
        <v>4</v>
      </c>
      <c r="L11" s="6" t="s">
        <v>5</v>
      </c>
      <c r="M11" s="6" t="s">
        <v>6</v>
      </c>
      <c r="N11" s="6" t="s">
        <v>2</v>
      </c>
      <c r="O11" s="6" t="s">
        <v>3</v>
      </c>
      <c r="P11" s="6" t="s">
        <v>4</v>
      </c>
      <c r="Q11" s="6" t="s">
        <v>5</v>
      </c>
      <c r="R11" s="6" t="s">
        <v>6</v>
      </c>
      <c r="S11" s="6" t="s">
        <v>2</v>
      </c>
      <c r="T11" s="6" t="s">
        <v>3</v>
      </c>
      <c r="U11" s="6" t="s">
        <v>4</v>
      </c>
      <c r="V11" s="6" t="s">
        <v>5</v>
      </c>
      <c r="W11" s="6" t="s">
        <v>6</v>
      </c>
      <c r="X11" s="6" t="s">
        <v>2</v>
      </c>
      <c r="Y11" s="6" t="s">
        <v>3</v>
      </c>
      <c r="Z11" s="6" t="s">
        <v>4</v>
      </c>
      <c r="AA11" s="6" t="s">
        <v>5</v>
      </c>
      <c r="AB11" s="6" t="s">
        <v>6</v>
      </c>
    </row>
    <row r="12" spans="1:32" s="6" customFormat="1" x14ac:dyDescent="0.3">
      <c r="A12" s="6" t="s">
        <v>7</v>
      </c>
      <c r="B12" s="6">
        <v>211962</v>
      </c>
      <c r="C12" s="6" t="s">
        <v>9</v>
      </c>
      <c r="D12" s="7">
        <v>0.45833333333333331</v>
      </c>
      <c r="E12" s="8">
        <v>0.4716319444444444</v>
      </c>
      <c r="F12" s="7">
        <f t="shared" ref="F12:F18" si="0">E12-D12</f>
        <v>1.3298611111111081E-2</v>
      </c>
      <c r="G12" s="7">
        <f>F12*1.09</f>
        <v>1.4495486111111079E-2</v>
      </c>
      <c r="H12" s="6">
        <v>1</v>
      </c>
      <c r="I12" s="7">
        <v>0.47916666666666669</v>
      </c>
      <c r="J12" s="8">
        <v>0.49789351851851849</v>
      </c>
      <c r="K12" s="7">
        <f t="shared" ref="K12:K18" si="1">J12-I12</f>
        <v>1.87268518518518E-2</v>
      </c>
      <c r="L12" s="7">
        <f>K12*1.09</f>
        <v>2.0412268518518465E-2</v>
      </c>
      <c r="M12" s="6">
        <v>1</v>
      </c>
      <c r="N12" s="7">
        <v>0.52222222222222225</v>
      </c>
      <c r="O12" s="8">
        <v>0.53594907407407411</v>
      </c>
      <c r="P12" s="7">
        <f t="shared" ref="P12:P18" si="2">O12-N12</f>
        <v>1.3726851851851851E-2</v>
      </c>
      <c r="Q12" s="7">
        <f>P12*1.09</f>
        <v>1.4962268518518519E-2</v>
      </c>
      <c r="R12" s="6">
        <v>1</v>
      </c>
      <c r="S12" s="7">
        <v>0.55208333333333337</v>
      </c>
      <c r="T12" s="8">
        <v>0.57702546296296298</v>
      </c>
      <c r="U12" s="7">
        <f t="shared" ref="U12:U18" si="3">T12-S12</f>
        <v>2.4942129629629606E-2</v>
      </c>
      <c r="V12" s="7">
        <f>U12*1.09</f>
        <v>2.7186921296296272E-2</v>
      </c>
      <c r="W12" s="6">
        <v>1</v>
      </c>
      <c r="X12" s="7">
        <v>0.59375</v>
      </c>
      <c r="Y12" s="8">
        <v>0.61070601851851858</v>
      </c>
      <c r="Z12" s="7">
        <f t="shared" ref="Z12:Z18" si="4">Y12-X12</f>
        <v>1.6956018518518579E-2</v>
      </c>
      <c r="AA12" s="7">
        <f>Z12*1.09</f>
        <v>1.8482060185185251E-2</v>
      </c>
      <c r="AB12" s="6">
        <v>1</v>
      </c>
      <c r="AC12" s="6">
        <f>AB12+W12+R12+M12+H12</f>
        <v>5</v>
      </c>
      <c r="AD12" s="6">
        <v>-1</v>
      </c>
      <c r="AE12" s="6">
        <v>4</v>
      </c>
      <c r="AF12" s="6">
        <v>1</v>
      </c>
    </row>
    <row r="13" spans="1:32" s="6" customFormat="1" x14ac:dyDescent="0.3">
      <c r="A13" s="6" t="s">
        <v>7</v>
      </c>
      <c r="B13" s="6">
        <v>192747</v>
      </c>
      <c r="C13" s="6" t="s">
        <v>9</v>
      </c>
      <c r="D13" s="7">
        <v>0.45833333333333331</v>
      </c>
      <c r="E13" s="8">
        <v>0.47194444444444444</v>
      </c>
      <c r="F13" s="7">
        <f t="shared" si="0"/>
        <v>1.3611111111111129E-2</v>
      </c>
      <c r="G13" s="7">
        <f>F13*1.09</f>
        <v>1.4836111111111131E-2</v>
      </c>
      <c r="H13" s="6">
        <v>2</v>
      </c>
      <c r="I13" s="7">
        <v>0.47916666666666669</v>
      </c>
      <c r="J13" s="8">
        <v>0.50056712962962957</v>
      </c>
      <c r="K13" s="7">
        <f t="shared" si="1"/>
        <v>2.1400462962962885E-2</v>
      </c>
      <c r="L13" s="7">
        <f>K13*1.09</f>
        <v>2.3326504629629548E-2</v>
      </c>
      <c r="M13" s="6">
        <v>2</v>
      </c>
      <c r="N13" s="7">
        <v>0.52222222222222225</v>
      </c>
      <c r="O13" s="8">
        <v>0.53667824074074078</v>
      </c>
      <c r="P13" s="7">
        <f t="shared" si="2"/>
        <v>1.4456018518518521E-2</v>
      </c>
      <c r="Q13" s="7">
        <f>P13*1.09</f>
        <v>1.575706018518519E-2</v>
      </c>
      <c r="R13" s="6">
        <v>2</v>
      </c>
      <c r="S13" s="7">
        <v>0.55208333333333337</v>
      </c>
      <c r="T13" s="8">
        <v>0.5849537037037037</v>
      </c>
      <c r="U13" s="7">
        <f t="shared" si="3"/>
        <v>3.2870370370370328E-2</v>
      </c>
      <c r="V13" s="7">
        <f>U13*1.09</f>
        <v>3.5828703703703661E-2</v>
      </c>
      <c r="W13" s="6">
        <v>4</v>
      </c>
      <c r="X13" s="7">
        <v>0.59375</v>
      </c>
      <c r="Y13" s="8">
        <v>0.61229166666666668</v>
      </c>
      <c r="Z13" s="7">
        <f t="shared" si="4"/>
        <v>1.8541666666666679E-2</v>
      </c>
      <c r="AA13" s="7">
        <f>Z13*1.09</f>
        <v>2.0210416666666682E-2</v>
      </c>
      <c r="AB13" s="6">
        <v>2</v>
      </c>
      <c r="AC13" s="6">
        <f t="shared" ref="AC13:AC18" si="5">AB13+W13+R13+M13+H13</f>
        <v>12</v>
      </c>
      <c r="AD13" s="6">
        <v>-4</v>
      </c>
      <c r="AE13" s="6">
        <v>8</v>
      </c>
      <c r="AF13" s="6">
        <v>2</v>
      </c>
    </row>
    <row r="14" spans="1:32" s="6" customFormat="1" x14ac:dyDescent="0.3">
      <c r="A14" s="6" t="s">
        <v>7</v>
      </c>
      <c r="B14" s="6">
        <v>209264</v>
      </c>
      <c r="C14" s="6" t="s">
        <v>39</v>
      </c>
      <c r="D14" s="7">
        <v>0.45833333333333331</v>
      </c>
      <c r="E14" s="7">
        <v>0.47281250000000002</v>
      </c>
      <c r="F14" s="7">
        <f t="shared" si="0"/>
        <v>1.447916666666671E-2</v>
      </c>
      <c r="G14" s="7">
        <f>F14*1.14</f>
        <v>1.6506250000000049E-2</v>
      </c>
      <c r="H14" s="6">
        <v>3</v>
      </c>
      <c r="I14" s="7">
        <v>0.47916666666666669</v>
      </c>
      <c r="J14" s="7">
        <v>0.50134259259259262</v>
      </c>
      <c r="K14" s="7">
        <f t="shared" si="1"/>
        <v>2.2175925925925932E-2</v>
      </c>
      <c r="L14" s="7">
        <f>K14*1.14</f>
        <v>2.528055555555556E-2</v>
      </c>
      <c r="M14" s="6">
        <v>3</v>
      </c>
      <c r="N14" s="7">
        <v>0.52222222222222225</v>
      </c>
      <c r="O14" s="7">
        <v>0.53822916666666665</v>
      </c>
      <c r="P14" s="7">
        <f t="shared" si="2"/>
        <v>1.6006944444444393E-2</v>
      </c>
      <c r="Q14" s="7">
        <f>P14*1.14</f>
        <v>1.8247916666666607E-2</v>
      </c>
      <c r="R14" s="6">
        <v>3</v>
      </c>
      <c r="S14" s="7">
        <v>0.55208333333333337</v>
      </c>
      <c r="T14" s="7">
        <v>0.57908564814814811</v>
      </c>
      <c r="U14" s="7">
        <f t="shared" si="3"/>
        <v>2.7002314814814743E-2</v>
      </c>
      <c r="V14" s="7">
        <f>U14*1.14</f>
        <v>3.0782638888888804E-2</v>
      </c>
      <c r="W14" s="6">
        <v>3</v>
      </c>
      <c r="X14" s="7">
        <v>0.59375</v>
      </c>
      <c r="Y14" s="7">
        <v>0.61225694444444445</v>
      </c>
      <c r="Z14" s="7">
        <f t="shared" si="4"/>
        <v>1.8506944444444451E-2</v>
      </c>
      <c r="AA14" s="7">
        <f>Z14*1.14</f>
        <v>2.1097916666666671E-2</v>
      </c>
      <c r="AB14" s="6">
        <v>3</v>
      </c>
      <c r="AC14" s="6">
        <f t="shared" si="5"/>
        <v>15</v>
      </c>
      <c r="AD14" s="6">
        <v>-3</v>
      </c>
      <c r="AE14" s="6">
        <v>12</v>
      </c>
      <c r="AF14" s="6">
        <v>3</v>
      </c>
    </row>
    <row r="15" spans="1:32" s="6" customFormat="1" x14ac:dyDescent="0.3">
      <c r="A15" s="6" t="s">
        <v>7</v>
      </c>
      <c r="B15" s="6">
        <v>218405</v>
      </c>
      <c r="C15" s="6" t="s">
        <v>10</v>
      </c>
      <c r="D15" s="7">
        <v>0.45833333333333331</v>
      </c>
      <c r="E15" s="8">
        <v>0.47327546296296297</v>
      </c>
      <c r="F15" s="7">
        <f t="shared" si="0"/>
        <v>1.4942129629629652E-2</v>
      </c>
      <c r="G15" s="7">
        <f>F15*1.17</f>
        <v>1.7482291666666691E-2</v>
      </c>
      <c r="H15" s="6">
        <v>4</v>
      </c>
      <c r="I15" s="7">
        <v>0.47916666666666669</v>
      </c>
      <c r="J15" s="8">
        <v>0.50347222222222221</v>
      </c>
      <c r="K15" s="7">
        <f t="shared" si="1"/>
        <v>2.4305555555555525E-2</v>
      </c>
      <c r="L15" s="7">
        <f>K15*1.17</f>
        <v>2.8437499999999963E-2</v>
      </c>
      <c r="M15" s="6">
        <v>5</v>
      </c>
      <c r="N15" s="7">
        <v>0.52222222222222225</v>
      </c>
      <c r="O15" s="8">
        <v>0.53931712962962963</v>
      </c>
      <c r="P15" s="7">
        <f t="shared" si="2"/>
        <v>1.7094907407407378E-2</v>
      </c>
      <c r="Q15" s="7">
        <f>P15*1.17</f>
        <v>2.0001041666666632E-2</v>
      </c>
      <c r="R15" s="6">
        <v>6</v>
      </c>
      <c r="S15" s="7">
        <v>0.55208333333333337</v>
      </c>
      <c r="T15" s="8">
        <v>0.58591435185185181</v>
      </c>
      <c r="U15" s="7">
        <f t="shared" si="3"/>
        <v>3.3831018518518441E-2</v>
      </c>
      <c r="V15" s="7">
        <f>U15*1.17</f>
        <v>3.9582291666666575E-2</v>
      </c>
      <c r="W15" s="6">
        <v>6</v>
      </c>
      <c r="X15" s="7">
        <v>0.59375</v>
      </c>
      <c r="Y15" s="8">
        <v>0.61469907407407409</v>
      </c>
      <c r="Z15" s="7">
        <f t="shared" si="4"/>
        <v>2.0949074074074092E-2</v>
      </c>
      <c r="AA15" s="7">
        <f>Z15*1.17</f>
        <v>2.4510416666666687E-2</v>
      </c>
      <c r="AB15" s="6">
        <v>4</v>
      </c>
      <c r="AC15" s="6">
        <f t="shared" si="5"/>
        <v>25</v>
      </c>
      <c r="AD15" s="6">
        <v>-6</v>
      </c>
      <c r="AE15" s="6">
        <v>19</v>
      </c>
      <c r="AF15" s="6">
        <v>5</v>
      </c>
    </row>
    <row r="16" spans="1:32" s="6" customFormat="1" x14ac:dyDescent="0.3">
      <c r="A16" s="6" t="s">
        <v>7</v>
      </c>
      <c r="B16" s="6">
        <v>216687</v>
      </c>
      <c r="C16" s="6" t="s">
        <v>10</v>
      </c>
      <c r="D16" s="7">
        <v>0.45833333333333331</v>
      </c>
      <c r="E16" s="8">
        <v>0.47350694444444441</v>
      </c>
      <c r="F16" s="7">
        <f t="shared" si="0"/>
        <v>1.5173611111111096E-2</v>
      </c>
      <c r="G16" s="7">
        <f>F16*1.17</f>
        <v>1.7753124999999981E-2</v>
      </c>
      <c r="H16" s="6">
        <v>5</v>
      </c>
      <c r="I16" s="7">
        <v>0.47916666666666669</v>
      </c>
      <c r="J16" s="8">
        <v>0.50182870370370369</v>
      </c>
      <c r="K16" s="7">
        <f t="shared" si="1"/>
        <v>2.2662037037037008E-2</v>
      </c>
      <c r="L16" s="7">
        <f>K16*1.17</f>
        <v>2.65145833333333E-2</v>
      </c>
      <c r="M16" s="6">
        <v>4</v>
      </c>
      <c r="N16" s="7">
        <v>0.52222222222222225</v>
      </c>
      <c r="O16" s="8">
        <v>0.53797453703703701</v>
      </c>
      <c r="P16" s="7">
        <f t="shared" si="2"/>
        <v>1.5752314814814761E-2</v>
      </c>
      <c r="Q16" s="7">
        <f>P16*1.17</f>
        <v>1.8430208333333267E-2</v>
      </c>
      <c r="R16" s="6">
        <v>4</v>
      </c>
      <c r="S16" s="7">
        <v>0.55208333333333337</v>
      </c>
      <c r="T16" s="8">
        <v>0.58314814814814808</v>
      </c>
      <c r="U16" s="7">
        <f t="shared" si="3"/>
        <v>3.1064814814814712E-2</v>
      </c>
      <c r="V16" s="7">
        <f>U16*1.17</f>
        <v>3.6345833333333209E-2</v>
      </c>
      <c r="W16" s="6">
        <v>5</v>
      </c>
      <c r="X16" s="7">
        <v>0.59375</v>
      </c>
      <c r="Y16" s="8">
        <v>0.61510416666666667</v>
      </c>
      <c r="Z16" s="7">
        <f t="shared" si="4"/>
        <v>2.1354166666666674E-2</v>
      </c>
      <c r="AA16" s="7">
        <f>Z16*1.17</f>
        <v>2.4984375000000007E-2</v>
      </c>
      <c r="AB16" s="6">
        <v>5</v>
      </c>
      <c r="AC16" s="6">
        <f t="shared" si="5"/>
        <v>23</v>
      </c>
      <c r="AD16" s="6">
        <v>-5</v>
      </c>
      <c r="AE16" s="6">
        <v>18</v>
      </c>
      <c r="AF16" s="6">
        <v>4</v>
      </c>
    </row>
    <row r="17" spans="1:32" s="6" customFormat="1" x14ac:dyDescent="0.3">
      <c r="A17" s="6" t="s">
        <v>7</v>
      </c>
      <c r="B17" s="6">
        <v>198474</v>
      </c>
      <c r="C17" s="6" t="s">
        <v>10</v>
      </c>
      <c r="D17" s="7">
        <v>0.45833333333333331</v>
      </c>
      <c r="E17" s="8">
        <v>0.47494212962962962</v>
      </c>
      <c r="F17" s="7">
        <f t="shared" si="0"/>
        <v>1.6608796296296302E-2</v>
      </c>
      <c r="G17" s="7">
        <f>F17*1.17</f>
        <v>1.9432291666666671E-2</v>
      </c>
      <c r="H17" s="6">
        <v>7</v>
      </c>
      <c r="I17" s="7">
        <v>0.47916666666666669</v>
      </c>
      <c r="J17" s="8">
        <v>0.50868055555555558</v>
      </c>
      <c r="K17" s="7">
        <f t="shared" si="1"/>
        <v>2.9513888888888895E-2</v>
      </c>
      <c r="L17" s="7">
        <f>K17*1.17</f>
        <v>3.4531250000000006E-2</v>
      </c>
      <c r="M17" s="6">
        <v>7</v>
      </c>
      <c r="N17" s="7">
        <v>0.52222222222222225</v>
      </c>
      <c r="O17" s="8">
        <v>0.53995370370370377</v>
      </c>
      <c r="P17" s="7">
        <f t="shared" si="2"/>
        <v>1.7731481481481515E-2</v>
      </c>
      <c r="Q17" s="7">
        <f>P17*1.17</f>
        <v>2.074583333333337E-2</v>
      </c>
      <c r="R17" s="6">
        <v>7</v>
      </c>
      <c r="S17" s="7">
        <v>0.55208333333333337</v>
      </c>
      <c r="T17" s="8">
        <v>0.57814814814814819</v>
      </c>
      <c r="U17" s="7">
        <f t="shared" si="3"/>
        <v>2.6064814814814818E-2</v>
      </c>
      <c r="V17" s="7">
        <f>U17*1.17</f>
        <v>3.0495833333333337E-2</v>
      </c>
      <c r="W17" s="6">
        <v>2</v>
      </c>
      <c r="X17" s="7">
        <v>0.59375</v>
      </c>
      <c r="Y17" s="8">
        <v>0.61518518518518517</v>
      </c>
      <c r="Z17" s="7">
        <f t="shared" si="4"/>
        <v>2.1435185185185168E-2</v>
      </c>
      <c r="AA17" s="7">
        <f>Z17*1.17</f>
        <v>2.5079166666666645E-2</v>
      </c>
      <c r="AB17" s="6">
        <v>6</v>
      </c>
      <c r="AC17" s="6">
        <f t="shared" si="5"/>
        <v>29</v>
      </c>
      <c r="AD17" s="6">
        <v>-7</v>
      </c>
      <c r="AE17" s="6">
        <v>22</v>
      </c>
      <c r="AF17" s="6">
        <v>6</v>
      </c>
    </row>
    <row r="18" spans="1:32" s="6" customFormat="1" x14ac:dyDescent="0.3">
      <c r="A18" s="6" t="s">
        <v>7</v>
      </c>
      <c r="B18" s="9" t="s">
        <v>11</v>
      </c>
      <c r="C18" s="6" t="s">
        <v>10</v>
      </c>
      <c r="D18" s="7">
        <v>0.45833333333333331</v>
      </c>
      <c r="E18" s="8">
        <v>0.47421296296296295</v>
      </c>
      <c r="F18" s="7">
        <f t="shared" si="0"/>
        <v>1.5879629629629632E-2</v>
      </c>
      <c r="G18" s="7">
        <f>F18*1.17</f>
        <v>1.8579166666666667E-2</v>
      </c>
      <c r="H18" s="6">
        <v>6</v>
      </c>
      <c r="I18" s="7">
        <v>0.47916666666666669</v>
      </c>
      <c r="J18" s="8">
        <v>0.50579861111111113</v>
      </c>
      <c r="K18" s="7">
        <f t="shared" si="1"/>
        <v>2.6631944444444444E-2</v>
      </c>
      <c r="L18" s="7">
        <f>K18*1.17</f>
        <v>3.1159374999999996E-2</v>
      </c>
      <c r="M18" s="6">
        <v>6</v>
      </c>
      <c r="N18" s="7">
        <v>0.52222222222222225</v>
      </c>
      <c r="O18" s="8">
        <v>0.53841435185185182</v>
      </c>
      <c r="P18" s="7">
        <f t="shared" si="2"/>
        <v>1.619212962962957E-2</v>
      </c>
      <c r="Q18" s="7">
        <f>P18*1.17</f>
        <v>1.8944791666666596E-2</v>
      </c>
      <c r="R18" s="6">
        <v>5</v>
      </c>
      <c r="S18" s="7">
        <v>0.55208333333333337</v>
      </c>
      <c r="T18" s="8">
        <v>0.58637731481481481</v>
      </c>
      <c r="U18" s="7">
        <f t="shared" si="3"/>
        <v>3.4293981481481439E-2</v>
      </c>
      <c r="V18" s="7">
        <f>U18*1.17</f>
        <v>4.0123958333333279E-2</v>
      </c>
      <c r="W18" s="6">
        <v>7</v>
      </c>
      <c r="X18" s="7">
        <v>0.59375</v>
      </c>
      <c r="Y18" s="6" t="s">
        <v>36</v>
      </c>
      <c r="Z18" s="7" t="e">
        <f t="shared" si="4"/>
        <v>#VALUE!</v>
      </c>
      <c r="AA18" s="7" t="e">
        <f>Z18*1.17</f>
        <v>#VALUE!</v>
      </c>
      <c r="AB18" s="6">
        <v>9</v>
      </c>
      <c r="AC18" s="6">
        <f t="shared" si="5"/>
        <v>33</v>
      </c>
      <c r="AD18" s="6">
        <v>-9</v>
      </c>
      <c r="AE18" s="6">
        <v>24</v>
      </c>
      <c r="AF18" s="6">
        <v>7</v>
      </c>
    </row>
    <row r="19" spans="1:32" x14ac:dyDescent="0.3">
      <c r="A19" s="1"/>
      <c r="W19" s="2"/>
    </row>
    <row r="20" spans="1:32" x14ac:dyDescent="0.3">
      <c r="A20" s="1"/>
    </row>
    <row r="21" spans="1:32" x14ac:dyDescent="0.3">
      <c r="A21" s="1"/>
    </row>
    <row r="22" spans="1:32" x14ac:dyDescent="0.3">
      <c r="A22" s="1"/>
    </row>
    <row r="23" spans="1:32" x14ac:dyDescent="0.3">
      <c r="A23" s="1"/>
    </row>
    <row r="24" spans="1:32" x14ac:dyDescent="0.3">
      <c r="A24" s="1"/>
    </row>
    <row r="25" spans="1:32" x14ac:dyDescent="0.3">
      <c r="A25" s="1"/>
    </row>
    <row r="26" spans="1:32" x14ac:dyDescent="0.3">
      <c r="A26" s="1"/>
    </row>
    <row r="27" spans="1:32" x14ac:dyDescent="0.3">
      <c r="A27" s="1"/>
    </row>
    <row r="28" spans="1:32" x14ac:dyDescent="0.3">
      <c r="A28" s="1"/>
    </row>
    <row r="29" spans="1:32" x14ac:dyDescent="0.3">
      <c r="A29" s="1"/>
    </row>
    <row r="30" spans="1:32" x14ac:dyDescent="0.3">
      <c r="A30" s="1"/>
    </row>
    <row r="31" spans="1:32" x14ac:dyDescent="0.3">
      <c r="A31" s="1"/>
    </row>
  </sheetData>
  <autoFilter ref="A11:AB11" xr:uid="{A66DB311-5626-CB46-97AB-23A88E4E1FB6}">
    <sortState xmlns:xlrd2="http://schemas.microsoft.com/office/spreadsheetml/2017/richdata2" ref="A12:AB18">
      <sortCondition ref="AA11:AA18"/>
    </sortState>
  </autoFilter>
  <mergeCells count="5">
    <mergeCell ref="D10:H10"/>
    <mergeCell ref="I10:M10"/>
    <mergeCell ref="N10:R10"/>
    <mergeCell ref="S10:W10"/>
    <mergeCell ref="X10:A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6F92-9B02-2E4B-9140-9DB72C20862E}">
  <dimension ref="A1:AB21"/>
  <sheetViews>
    <sheetView workbookViewId="0">
      <pane xSplit="2" ySplit="8" topLeftCell="C9" activePane="bottomRight" state="frozen"/>
      <selection pane="topRight" activeCell="C1" sqref="C1"/>
      <selection pane="bottomLeft" activeCell="A12" sqref="A12"/>
      <selection pane="bottomRight"/>
    </sheetView>
  </sheetViews>
  <sheetFormatPr defaultColWidth="11.19921875" defaultRowHeight="15.6" x14ac:dyDescent="0.3"/>
  <cols>
    <col min="1" max="1" width="13.19921875" bestFit="1" customWidth="1"/>
    <col min="2" max="2" width="11.19921875" bestFit="1" customWidth="1"/>
    <col min="6" max="6" width="19.796875" customWidth="1"/>
    <col min="7" max="7" width="16.69921875" customWidth="1"/>
    <col min="8" max="8" width="12.69921875" bestFit="1" customWidth="1"/>
  </cols>
  <sheetData>
    <row r="1" spans="1:28" x14ac:dyDescent="0.3">
      <c r="A1" s="11" t="s">
        <v>56</v>
      </c>
    </row>
    <row r="3" spans="1:28" x14ac:dyDescent="0.3">
      <c r="A3" t="s">
        <v>24</v>
      </c>
      <c r="B3">
        <v>112.5</v>
      </c>
    </row>
    <row r="4" spans="1:28" x14ac:dyDescent="0.3">
      <c r="A4" t="s">
        <v>25</v>
      </c>
      <c r="B4">
        <v>100</v>
      </c>
    </row>
    <row r="7" spans="1:28" x14ac:dyDescent="0.3">
      <c r="D7" s="5" t="s">
        <v>12</v>
      </c>
      <c r="E7" s="5"/>
      <c r="F7" s="5"/>
      <c r="G7" s="5"/>
      <c r="H7" s="5"/>
      <c r="I7" s="5" t="s">
        <v>17</v>
      </c>
      <c r="J7" s="5"/>
      <c r="K7" s="5"/>
      <c r="L7" s="5"/>
      <c r="M7" s="5"/>
      <c r="N7" s="5" t="s">
        <v>18</v>
      </c>
      <c r="O7" s="5"/>
      <c r="P7" s="5"/>
      <c r="Q7" s="5"/>
      <c r="R7" s="5"/>
      <c r="S7" s="5" t="s">
        <v>19</v>
      </c>
      <c r="T7" s="5"/>
      <c r="U7" s="5"/>
      <c r="V7" s="5"/>
      <c r="W7" s="5"/>
      <c r="X7" s="5" t="s">
        <v>29</v>
      </c>
      <c r="Y7" s="5"/>
      <c r="Z7" s="5"/>
      <c r="AA7" s="5"/>
      <c r="AB7" s="5"/>
    </row>
    <row r="8" spans="1:28" s="10" customFormat="1" x14ac:dyDescent="0.3">
      <c r="A8" s="10" t="s">
        <v>0</v>
      </c>
      <c r="B8" s="10" t="s">
        <v>8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  <c r="H8" s="10" t="s">
        <v>6</v>
      </c>
      <c r="I8" s="10" t="s">
        <v>2</v>
      </c>
      <c r="J8" s="10" t="s">
        <v>3</v>
      </c>
      <c r="K8" s="10" t="s">
        <v>4</v>
      </c>
      <c r="L8" s="10" t="s">
        <v>5</v>
      </c>
      <c r="M8" s="10" t="s">
        <v>6</v>
      </c>
      <c r="N8" s="10" t="s">
        <v>2</v>
      </c>
      <c r="O8" s="10" t="s">
        <v>3</v>
      </c>
      <c r="P8" s="10" t="s">
        <v>4</v>
      </c>
      <c r="Q8" s="10" t="s">
        <v>5</v>
      </c>
      <c r="R8" s="10" t="s">
        <v>6</v>
      </c>
      <c r="S8" s="10" t="s">
        <v>2</v>
      </c>
      <c r="T8" s="10" t="s">
        <v>3</v>
      </c>
      <c r="U8" s="10" t="s">
        <v>4</v>
      </c>
      <c r="V8" s="10" t="s">
        <v>5</v>
      </c>
      <c r="W8" s="10" t="s">
        <v>6</v>
      </c>
    </row>
    <row r="9" spans="1:28" s="6" customFormat="1" x14ac:dyDescent="0.3">
      <c r="A9" s="6" t="s">
        <v>13</v>
      </c>
      <c r="B9" s="6" t="s">
        <v>46</v>
      </c>
      <c r="C9" s="6" t="s">
        <v>43</v>
      </c>
      <c r="D9" s="7">
        <v>0.46875</v>
      </c>
      <c r="E9" s="8">
        <v>0.48478009259259264</v>
      </c>
      <c r="F9" s="7">
        <f t="shared" ref="F9:F21" si="0">E9-D9</f>
        <v>1.6030092592592637E-2</v>
      </c>
      <c r="G9" s="7">
        <f>F9*1</f>
        <v>1.6030092592592637E-2</v>
      </c>
      <c r="H9" s="6">
        <v>4</v>
      </c>
      <c r="I9" s="7">
        <v>0.50694444444444442</v>
      </c>
      <c r="J9" s="8">
        <v>0.53753472222222221</v>
      </c>
      <c r="K9" s="7">
        <f t="shared" ref="K9:K21" si="1">J9-I9</f>
        <v>3.0590277777777786E-2</v>
      </c>
      <c r="L9" s="7">
        <f>K9*1</f>
        <v>3.0590277777777786E-2</v>
      </c>
      <c r="M9" s="6">
        <v>1</v>
      </c>
      <c r="N9" s="7">
        <v>0.56319444444444444</v>
      </c>
      <c r="O9" s="8">
        <v>0.59309027777777779</v>
      </c>
      <c r="P9" s="7">
        <f t="shared" ref="P9:P21" si="2">O9-N9</f>
        <v>2.9895833333333344E-2</v>
      </c>
      <c r="Q9" s="7">
        <f>P9*1</f>
        <v>2.9895833333333344E-2</v>
      </c>
      <c r="R9" s="6">
        <v>1</v>
      </c>
      <c r="S9" s="7">
        <v>0.60416666666666663</v>
      </c>
      <c r="T9" s="8">
        <v>0.62854166666666667</v>
      </c>
      <c r="U9" s="7">
        <f t="shared" ref="U9:U21" si="3">T9-S9</f>
        <v>2.4375000000000036E-2</v>
      </c>
      <c r="V9" s="7">
        <f>U9*1</f>
        <v>2.4375000000000036E-2</v>
      </c>
      <c r="W9" s="7">
        <v>4</v>
      </c>
      <c r="X9" s="6">
        <f t="shared" ref="X9:X21" si="4">W9+R9+M9+H9</f>
        <v>10</v>
      </c>
      <c r="Y9" s="6">
        <v>-4</v>
      </c>
      <c r="Z9" s="6">
        <v>6</v>
      </c>
      <c r="AA9" s="7">
        <v>1</v>
      </c>
    </row>
    <row r="10" spans="1:28" s="6" customFormat="1" x14ac:dyDescent="0.3">
      <c r="A10" s="6" t="s">
        <v>13</v>
      </c>
      <c r="B10" s="6" t="s">
        <v>42</v>
      </c>
      <c r="C10" s="6" t="s">
        <v>14</v>
      </c>
      <c r="D10" s="7">
        <v>0.46875</v>
      </c>
      <c r="E10" s="8">
        <v>0.48599537037037038</v>
      </c>
      <c r="F10" s="7">
        <f t="shared" si="0"/>
        <v>1.7245370370370383E-2</v>
      </c>
      <c r="G10" s="7">
        <f>F10*1.125</f>
        <v>1.9401041666666681E-2</v>
      </c>
      <c r="H10" s="6">
        <v>11</v>
      </c>
      <c r="I10" s="7">
        <v>0.50694444444444442</v>
      </c>
      <c r="J10" s="8">
        <v>0.53472222222222221</v>
      </c>
      <c r="K10" s="7">
        <f t="shared" si="1"/>
        <v>2.777777777777779E-2</v>
      </c>
      <c r="L10" s="7">
        <f>K10*1.125</f>
        <v>3.1250000000000014E-2</v>
      </c>
      <c r="M10" s="6">
        <v>2</v>
      </c>
      <c r="N10" s="7">
        <v>0.56319444444444444</v>
      </c>
      <c r="O10" s="8">
        <v>0.59218749999999998</v>
      </c>
      <c r="P10" s="7">
        <f t="shared" si="2"/>
        <v>2.8993055555555536E-2</v>
      </c>
      <c r="Q10" s="7">
        <f>P10*1.125</f>
        <v>3.2617187499999978E-2</v>
      </c>
      <c r="R10" s="6">
        <v>4</v>
      </c>
      <c r="S10" s="7">
        <v>0.60416666666666663</v>
      </c>
      <c r="T10" s="8">
        <v>0.62361111111111112</v>
      </c>
      <c r="U10" s="7">
        <f t="shared" si="3"/>
        <v>1.9444444444444486E-2</v>
      </c>
      <c r="V10" s="7">
        <f>U10*1.125</f>
        <v>2.1875000000000047E-2</v>
      </c>
      <c r="W10" s="6">
        <v>1</v>
      </c>
      <c r="X10" s="6">
        <f t="shared" si="4"/>
        <v>18</v>
      </c>
      <c r="Y10" s="6">
        <v>-11</v>
      </c>
      <c r="Z10" s="6">
        <v>7</v>
      </c>
      <c r="AA10" s="7"/>
    </row>
    <row r="11" spans="1:28" s="6" customFormat="1" x14ac:dyDescent="0.3">
      <c r="A11" s="6" t="s">
        <v>13</v>
      </c>
      <c r="B11" s="6" t="s">
        <v>41</v>
      </c>
      <c r="C11" s="6" t="s">
        <v>14</v>
      </c>
      <c r="D11" s="7">
        <v>0.46875</v>
      </c>
      <c r="E11" s="8">
        <v>0.48376157407407411</v>
      </c>
      <c r="F11" s="7">
        <f t="shared" si="0"/>
        <v>1.5011574074074108E-2</v>
      </c>
      <c r="G11" s="7">
        <f>F11*1.125</f>
        <v>1.6888020833333371E-2</v>
      </c>
      <c r="H11" s="6">
        <v>6</v>
      </c>
      <c r="I11" s="7">
        <v>0.50694444444444442</v>
      </c>
      <c r="J11" s="8">
        <v>0.53601851851851856</v>
      </c>
      <c r="K11" s="7">
        <f t="shared" si="1"/>
        <v>2.9074074074074141E-2</v>
      </c>
      <c r="L11" s="7">
        <f>K11*1.125</f>
        <v>3.2708333333333409E-2</v>
      </c>
      <c r="M11" s="6">
        <v>4</v>
      </c>
      <c r="N11" s="7">
        <v>0.56319444444444444</v>
      </c>
      <c r="O11" s="8">
        <v>0.59097222222222223</v>
      </c>
      <c r="P11" s="7">
        <f t="shared" si="2"/>
        <v>2.777777777777779E-2</v>
      </c>
      <c r="Q11" s="7">
        <f>P11*1.125</f>
        <v>3.1250000000000014E-2</v>
      </c>
      <c r="R11" s="6">
        <v>3</v>
      </c>
      <c r="S11" s="7">
        <v>0.60416666666666663</v>
      </c>
      <c r="T11" s="8">
        <v>0.62467592592592591</v>
      </c>
      <c r="U11" s="7">
        <f t="shared" si="3"/>
        <v>2.0509259259259283E-2</v>
      </c>
      <c r="V11" s="7">
        <f>U11*1.125</f>
        <v>2.3072916666666693E-2</v>
      </c>
      <c r="W11" s="6">
        <v>2</v>
      </c>
      <c r="X11" s="6">
        <f t="shared" si="4"/>
        <v>15</v>
      </c>
      <c r="Y11" s="6">
        <v>-6</v>
      </c>
      <c r="Z11" s="6">
        <v>9</v>
      </c>
      <c r="AA11" s="7"/>
    </row>
    <row r="12" spans="1:28" s="6" customFormat="1" x14ac:dyDescent="0.3">
      <c r="A12" s="6" t="s">
        <v>13</v>
      </c>
      <c r="B12" s="6" t="s">
        <v>44</v>
      </c>
      <c r="C12" s="6" t="s">
        <v>43</v>
      </c>
      <c r="D12" s="7">
        <v>0.46875</v>
      </c>
      <c r="E12" s="8">
        <v>0.48297453703703702</v>
      </c>
      <c r="F12" s="7">
        <f t="shared" si="0"/>
        <v>1.4224537037037022E-2</v>
      </c>
      <c r="G12" s="7">
        <f t="shared" ref="G12:G17" si="5">F12*1</f>
        <v>1.4224537037037022E-2</v>
      </c>
      <c r="H12" s="6">
        <v>1</v>
      </c>
      <c r="I12" s="7">
        <v>0.50694444444444442</v>
      </c>
      <c r="J12" s="8">
        <v>0.54037037037037039</v>
      </c>
      <c r="K12" s="7">
        <f t="shared" si="1"/>
        <v>3.342592592592597E-2</v>
      </c>
      <c r="L12" s="7">
        <f t="shared" ref="L12:L17" si="6">K12*1</f>
        <v>3.342592592592597E-2</v>
      </c>
      <c r="M12" s="6">
        <v>7</v>
      </c>
      <c r="N12" s="7">
        <v>0.56319444444444444</v>
      </c>
      <c r="O12" s="8">
        <v>0.59650462962962958</v>
      </c>
      <c r="P12" s="7">
        <f t="shared" si="2"/>
        <v>3.3310185185185137E-2</v>
      </c>
      <c r="Q12" s="7">
        <f t="shared" ref="Q12:Q17" si="7">P12*1</f>
        <v>3.3310185185185137E-2</v>
      </c>
      <c r="R12" s="6">
        <v>6</v>
      </c>
      <c r="S12" s="7">
        <v>0.60416666666666663</v>
      </c>
      <c r="T12" s="8">
        <v>0.63023148148148145</v>
      </c>
      <c r="U12" s="7">
        <f t="shared" si="3"/>
        <v>2.6064814814814818E-2</v>
      </c>
      <c r="V12" s="7">
        <f t="shared" ref="V12:V17" si="8">U12*1</f>
        <v>2.6064814814814818E-2</v>
      </c>
      <c r="W12" s="6">
        <v>9</v>
      </c>
      <c r="X12" s="6">
        <f t="shared" si="4"/>
        <v>23</v>
      </c>
      <c r="Y12" s="6">
        <v>-9</v>
      </c>
      <c r="Z12" s="6">
        <v>13</v>
      </c>
      <c r="AA12" s="7"/>
    </row>
    <row r="13" spans="1:28" s="6" customFormat="1" x14ac:dyDescent="0.3">
      <c r="A13" s="6" t="s">
        <v>13</v>
      </c>
      <c r="B13" s="6" t="s">
        <v>48</v>
      </c>
      <c r="C13" s="6" t="s">
        <v>43</v>
      </c>
      <c r="D13" s="7">
        <v>0.46875</v>
      </c>
      <c r="E13" s="8">
        <v>0.48597222222222225</v>
      </c>
      <c r="F13" s="7">
        <f t="shared" si="0"/>
        <v>1.722222222222225E-2</v>
      </c>
      <c r="G13" s="7">
        <f t="shared" si="5"/>
        <v>1.722222222222225E-2</v>
      </c>
      <c r="H13" s="6">
        <v>7</v>
      </c>
      <c r="I13" s="7">
        <v>0.50694444444444442</v>
      </c>
      <c r="J13" s="8">
        <v>0.5398263888888889</v>
      </c>
      <c r="K13" s="7">
        <f t="shared" si="1"/>
        <v>3.2881944444444478E-2</v>
      </c>
      <c r="L13" s="7">
        <f t="shared" si="6"/>
        <v>3.2881944444444478E-2</v>
      </c>
      <c r="M13" s="6">
        <v>6</v>
      </c>
      <c r="N13" s="7">
        <v>0.56319444444444444</v>
      </c>
      <c r="O13" s="8">
        <v>0.59628472222222217</v>
      </c>
      <c r="P13" s="7">
        <f t="shared" si="2"/>
        <v>3.3090277777777732E-2</v>
      </c>
      <c r="Q13" s="7">
        <f t="shared" si="7"/>
        <v>3.3090277777777732E-2</v>
      </c>
      <c r="R13" s="6">
        <v>5</v>
      </c>
      <c r="S13" s="7">
        <v>0.60416666666666663</v>
      </c>
      <c r="T13" s="8">
        <v>0.62763888888888886</v>
      </c>
      <c r="U13" s="7">
        <f t="shared" si="3"/>
        <v>2.3472222222222228E-2</v>
      </c>
      <c r="V13" s="7">
        <f t="shared" si="8"/>
        <v>2.3472222222222228E-2</v>
      </c>
      <c r="W13" s="6">
        <v>3</v>
      </c>
      <c r="X13" s="6">
        <f t="shared" si="4"/>
        <v>21</v>
      </c>
      <c r="Y13" s="6">
        <v>-7</v>
      </c>
      <c r="Z13" s="6">
        <v>14</v>
      </c>
      <c r="AA13" s="7"/>
    </row>
    <row r="14" spans="1:28" s="6" customFormat="1" x14ac:dyDescent="0.3">
      <c r="A14" s="6" t="s">
        <v>13</v>
      </c>
      <c r="B14" s="6" t="s">
        <v>45</v>
      </c>
      <c r="C14" s="6" t="s">
        <v>43</v>
      </c>
      <c r="D14" s="7">
        <v>0.46875</v>
      </c>
      <c r="E14" s="8">
        <v>0.48326388888888888</v>
      </c>
      <c r="F14" s="7">
        <f t="shared" si="0"/>
        <v>1.4513888888888882E-2</v>
      </c>
      <c r="G14" s="7">
        <f t="shared" si="5"/>
        <v>1.4513888888888882E-2</v>
      </c>
      <c r="H14" s="6">
        <v>2</v>
      </c>
      <c r="I14" s="7">
        <v>0.50694444444444442</v>
      </c>
      <c r="J14" s="8">
        <v>0.54276620370370365</v>
      </c>
      <c r="K14" s="7">
        <f t="shared" si="1"/>
        <v>3.5821759259259234E-2</v>
      </c>
      <c r="L14" s="7">
        <f t="shared" si="6"/>
        <v>3.5821759259259234E-2</v>
      </c>
      <c r="M14" s="6">
        <v>10</v>
      </c>
      <c r="N14" s="7">
        <v>0.56319444444444444</v>
      </c>
      <c r="O14" s="8">
        <v>0.59657407407407403</v>
      </c>
      <c r="P14" s="7">
        <f t="shared" si="2"/>
        <v>3.3379629629629592E-2</v>
      </c>
      <c r="Q14" s="7">
        <f t="shared" si="7"/>
        <v>3.3379629629629592E-2</v>
      </c>
      <c r="R14" s="6">
        <v>7</v>
      </c>
      <c r="S14" s="7">
        <v>0.60416666666666663</v>
      </c>
      <c r="T14" s="8">
        <v>0.62876157407407407</v>
      </c>
      <c r="U14" s="7">
        <f t="shared" si="3"/>
        <v>2.459490740740744E-2</v>
      </c>
      <c r="V14" s="7">
        <f t="shared" si="8"/>
        <v>2.459490740740744E-2</v>
      </c>
      <c r="W14" s="6">
        <v>6</v>
      </c>
      <c r="X14" s="6">
        <f t="shared" si="4"/>
        <v>25</v>
      </c>
      <c r="Y14" s="6">
        <v>-10</v>
      </c>
      <c r="Z14" s="6">
        <v>15</v>
      </c>
      <c r="AA14" s="7"/>
    </row>
    <row r="15" spans="1:28" s="6" customFormat="1" x14ac:dyDescent="0.3">
      <c r="A15" s="6" t="s">
        <v>13</v>
      </c>
      <c r="B15" s="6" t="s">
        <v>49</v>
      </c>
      <c r="C15" s="6" t="s">
        <v>43</v>
      </c>
      <c r="D15" s="7">
        <v>0.46875</v>
      </c>
      <c r="E15" s="8">
        <v>0.48643518518518519</v>
      </c>
      <c r="F15" s="7">
        <f t="shared" si="0"/>
        <v>1.7685185185185193E-2</v>
      </c>
      <c r="G15" s="7">
        <f t="shared" si="5"/>
        <v>1.7685185185185193E-2</v>
      </c>
      <c r="H15" s="6">
        <v>8</v>
      </c>
      <c r="I15" s="7">
        <v>0.50694444444444442</v>
      </c>
      <c r="J15" s="8">
        <v>0.54184027777777777</v>
      </c>
      <c r="K15" s="7">
        <f t="shared" si="1"/>
        <v>3.4895833333333348E-2</v>
      </c>
      <c r="L15" s="7">
        <f t="shared" si="6"/>
        <v>3.4895833333333348E-2</v>
      </c>
      <c r="M15" s="6">
        <v>9</v>
      </c>
      <c r="N15" s="7">
        <v>0.56319444444444444</v>
      </c>
      <c r="O15" s="8">
        <v>0.59349537037037037</v>
      </c>
      <c r="P15" s="7">
        <f t="shared" si="2"/>
        <v>3.0300925925925926E-2</v>
      </c>
      <c r="Q15" s="7">
        <f t="shared" si="7"/>
        <v>3.0300925925925926E-2</v>
      </c>
      <c r="R15" s="6">
        <v>2</v>
      </c>
      <c r="S15" s="7">
        <v>0.60416666666666663</v>
      </c>
      <c r="T15" s="8">
        <v>0.63017361111111114</v>
      </c>
      <c r="U15" s="7">
        <f t="shared" si="3"/>
        <v>2.6006944444444513E-2</v>
      </c>
      <c r="V15" s="7">
        <f t="shared" si="8"/>
        <v>2.6006944444444513E-2</v>
      </c>
      <c r="W15" s="6">
        <v>8</v>
      </c>
      <c r="X15" s="6">
        <f t="shared" si="4"/>
        <v>27</v>
      </c>
      <c r="Y15" s="6">
        <v>-9</v>
      </c>
      <c r="Z15" s="6">
        <v>18</v>
      </c>
      <c r="AA15" s="7"/>
    </row>
    <row r="16" spans="1:28" s="6" customFormat="1" x14ac:dyDescent="0.3">
      <c r="A16" s="6" t="s">
        <v>13</v>
      </c>
      <c r="B16" s="6" t="s">
        <v>51</v>
      </c>
      <c r="C16" s="6" t="s">
        <v>43</v>
      </c>
      <c r="D16" s="7">
        <v>0.46875</v>
      </c>
      <c r="E16" s="8">
        <v>0.48771990740740739</v>
      </c>
      <c r="F16" s="7">
        <f t="shared" si="0"/>
        <v>1.8969907407407394E-2</v>
      </c>
      <c r="G16" s="7">
        <f t="shared" si="5"/>
        <v>1.8969907407407394E-2</v>
      </c>
      <c r="H16" s="6">
        <v>10</v>
      </c>
      <c r="I16" s="7">
        <v>0.50694444444444442</v>
      </c>
      <c r="J16" s="8">
        <v>0.53842592592592597</v>
      </c>
      <c r="K16" s="7">
        <f t="shared" si="1"/>
        <v>3.1481481481481555E-2</v>
      </c>
      <c r="L16" s="7">
        <f t="shared" si="6"/>
        <v>3.1481481481481555E-2</v>
      </c>
      <c r="M16" s="6">
        <v>3</v>
      </c>
      <c r="N16" s="7">
        <v>0.56319444444444444</v>
      </c>
      <c r="O16" s="8">
        <v>0.5974652777777778</v>
      </c>
      <c r="P16" s="7">
        <f t="shared" si="2"/>
        <v>3.4270833333333361E-2</v>
      </c>
      <c r="Q16" s="7">
        <f t="shared" si="7"/>
        <v>3.4270833333333361E-2</v>
      </c>
      <c r="R16" s="6">
        <v>9</v>
      </c>
      <c r="S16" s="7">
        <v>0.60416666666666663</v>
      </c>
      <c r="T16" s="8">
        <v>0.62886574074074075</v>
      </c>
      <c r="U16" s="7">
        <f t="shared" si="3"/>
        <v>2.4699074074074123E-2</v>
      </c>
      <c r="V16" s="7">
        <f t="shared" si="8"/>
        <v>2.4699074074074123E-2</v>
      </c>
      <c r="W16" s="6">
        <v>7</v>
      </c>
      <c r="X16" s="6">
        <f t="shared" si="4"/>
        <v>29</v>
      </c>
      <c r="Y16" s="6">
        <v>-10</v>
      </c>
      <c r="Z16" s="6">
        <v>19</v>
      </c>
      <c r="AA16" s="7"/>
    </row>
    <row r="17" spans="1:27" s="6" customFormat="1" x14ac:dyDescent="0.3">
      <c r="A17" s="6" t="s">
        <v>13</v>
      </c>
      <c r="B17" s="6" t="s">
        <v>50</v>
      </c>
      <c r="C17" s="6" t="s">
        <v>43</v>
      </c>
      <c r="D17" s="7">
        <v>0.46875</v>
      </c>
      <c r="E17" s="8">
        <v>0.48686342592592591</v>
      </c>
      <c r="F17" s="7">
        <f t="shared" si="0"/>
        <v>1.8113425925925908E-2</v>
      </c>
      <c r="G17" s="7">
        <f t="shared" si="5"/>
        <v>1.8113425925925908E-2</v>
      </c>
      <c r="H17" s="6">
        <v>9</v>
      </c>
      <c r="I17" s="7">
        <v>0.50694444444444442</v>
      </c>
      <c r="J17" s="8">
        <v>0.54173611111111108</v>
      </c>
      <c r="K17" s="7">
        <f t="shared" si="1"/>
        <v>3.4791666666666665E-2</v>
      </c>
      <c r="L17" s="7">
        <f t="shared" si="6"/>
        <v>3.4791666666666665E-2</v>
      </c>
      <c r="M17" s="6">
        <v>8</v>
      </c>
      <c r="N17" s="7">
        <v>0.56319444444444444</v>
      </c>
      <c r="O17" s="8">
        <v>0.59695601851851854</v>
      </c>
      <c r="P17" s="7">
        <f t="shared" si="2"/>
        <v>3.3761574074074097E-2</v>
      </c>
      <c r="Q17" s="7">
        <f t="shared" si="7"/>
        <v>3.3761574074074097E-2</v>
      </c>
      <c r="R17" s="6">
        <v>8</v>
      </c>
      <c r="S17" s="7">
        <v>0.60416666666666663</v>
      </c>
      <c r="T17" s="8">
        <v>0.6285532407407407</v>
      </c>
      <c r="U17" s="7">
        <f t="shared" si="3"/>
        <v>2.4386574074074074E-2</v>
      </c>
      <c r="V17" s="7">
        <f t="shared" si="8"/>
        <v>2.4386574074074074E-2</v>
      </c>
      <c r="W17" s="6">
        <v>5</v>
      </c>
      <c r="X17" s="6">
        <f t="shared" si="4"/>
        <v>30</v>
      </c>
      <c r="Y17" s="6">
        <v>-9</v>
      </c>
      <c r="Z17" s="6">
        <v>21</v>
      </c>
      <c r="AA17" s="7"/>
    </row>
    <row r="18" spans="1:27" s="6" customFormat="1" x14ac:dyDescent="0.3">
      <c r="A18" s="6" t="s">
        <v>13</v>
      </c>
      <c r="B18" s="6" t="s">
        <v>15</v>
      </c>
      <c r="C18" s="6" t="s">
        <v>14</v>
      </c>
      <c r="D18" s="7">
        <v>0.46875</v>
      </c>
      <c r="E18" s="7">
        <v>0.4826388888888889</v>
      </c>
      <c r="F18" s="7">
        <f t="shared" si="0"/>
        <v>1.3888888888888895E-2</v>
      </c>
      <c r="G18" s="7">
        <f>F18*1.125</f>
        <v>1.5625000000000007E-2</v>
      </c>
      <c r="H18" s="6">
        <v>3</v>
      </c>
      <c r="I18" s="7">
        <v>0.50694444444444442</v>
      </c>
      <c r="J18" s="7">
        <v>0.5360300925925926</v>
      </c>
      <c r="K18" s="7">
        <f t="shared" si="1"/>
        <v>2.908564814814818E-2</v>
      </c>
      <c r="L18" s="7">
        <f>K18*1.125</f>
        <v>3.2721354166666702E-2</v>
      </c>
      <c r="M18" s="6">
        <v>5</v>
      </c>
      <c r="N18" s="7">
        <v>0.56319444444444444</v>
      </c>
      <c r="O18" s="7" t="s">
        <v>36</v>
      </c>
      <c r="P18" s="7" t="e">
        <f t="shared" si="2"/>
        <v>#VALUE!</v>
      </c>
      <c r="Q18" s="7" t="e">
        <f>P18*1.125</f>
        <v>#VALUE!</v>
      </c>
      <c r="R18" s="6">
        <v>14</v>
      </c>
      <c r="S18" s="7">
        <v>0.60416666666666663</v>
      </c>
      <c r="T18" s="7" t="s">
        <v>36</v>
      </c>
      <c r="U18" s="7" t="e">
        <f t="shared" si="3"/>
        <v>#VALUE!</v>
      </c>
      <c r="V18" s="7" t="e">
        <f>U18*1.125</f>
        <v>#VALUE!</v>
      </c>
      <c r="W18" s="6">
        <v>14</v>
      </c>
      <c r="X18" s="6">
        <f t="shared" si="4"/>
        <v>36</v>
      </c>
      <c r="Y18" s="7">
        <v>-14</v>
      </c>
      <c r="Z18" s="7">
        <v>22</v>
      </c>
      <c r="AA18" s="7"/>
    </row>
    <row r="19" spans="1:27" s="6" customFormat="1" x14ac:dyDescent="0.3">
      <c r="A19" s="6" t="s">
        <v>13</v>
      </c>
      <c r="B19" s="6" t="s">
        <v>47</v>
      </c>
      <c r="C19" s="6" t="s">
        <v>43</v>
      </c>
      <c r="D19" s="7">
        <v>0.46875</v>
      </c>
      <c r="E19" s="8">
        <v>0.48556712962962961</v>
      </c>
      <c r="F19" s="7">
        <f t="shared" si="0"/>
        <v>1.6817129629629612E-2</v>
      </c>
      <c r="G19" s="7">
        <f>F19*1</f>
        <v>1.6817129629629612E-2</v>
      </c>
      <c r="H19" s="6">
        <v>5</v>
      </c>
      <c r="I19" s="7">
        <v>0.50694444444444442</v>
      </c>
      <c r="J19" s="8">
        <v>0.54568287037037033</v>
      </c>
      <c r="K19" s="7">
        <f t="shared" si="1"/>
        <v>3.8738425925925912E-2</v>
      </c>
      <c r="L19" s="7">
        <f>K19*1</f>
        <v>3.8738425925925912E-2</v>
      </c>
      <c r="M19" s="6">
        <v>13</v>
      </c>
      <c r="N19" s="7">
        <v>0.56319444444444444</v>
      </c>
      <c r="O19" s="6" t="s">
        <v>36</v>
      </c>
      <c r="P19" s="7" t="e">
        <f t="shared" si="2"/>
        <v>#VALUE!</v>
      </c>
      <c r="Q19" s="7" t="e">
        <f>P19*1</f>
        <v>#VALUE!</v>
      </c>
      <c r="R19" s="6">
        <v>14</v>
      </c>
      <c r="S19" s="7">
        <v>0.60416666666666663</v>
      </c>
      <c r="T19" s="6" t="s">
        <v>36</v>
      </c>
      <c r="U19" s="7" t="e">
        <f t="shared" si="3"/>
        <v>#VALUE!</v>
      </c>
      <c r="V19" s="7" t="e">
        <f>U19*1</f>
        <v>#VALUE!</v>
      </c>
      <c r="W19" s="6">
        <v>14</v>
      </c>
      <c r="X19" s="6">
        <f t="shared" si="4"/>
        <v>46</v>
      </c>
      <c r="Y19" s="6">
        <v>-14</v>
      </c>
      <c r="Z19" s="6">
        <v>32</v>
      </c>
      <c r="AA19" s="7"/>
    </row>
    <row r="20" spans="1:27" s="6" customFormat="1" x14ac:dyDescent="0.3">
      <c r="A20" s="6" t="s">
        <v>13</v>
      </c>
      <c r="B20" s="6" t="s">
        <v>53</v>
      </c>
      <c r="C20" s="6" t="s">
        <v>43</v>
      </c>
      <c r="D20" s="7">
        <v>0.46875</v>
      </c>
      <c r="E20" s="8">
        <v>0.49020833333333336</v>
      </c>
      <c r="F20" s="7">
        <f t="shared" si="0"/>
        <v>2.1458333333333357E-2</v>
      </c>
      <c r="G20" s="7">
        <f>F20*1</f>
        <v>2.1458333333333357E-2</v>
      </c>
      <c r="H20" s="6">
        <v>13</v>
      </c>
      <c r="I20" s="7">
        <v>0.50694444444444442</v>
      </c>
      <c r="J20" s="8">
        <v>0.54517361111111107</v>
      </c>
      <c r="K20" s="7">
        <f t="shared" si="1"/>
        <v>3.8229166666666647E-2</v>
      </c>
      <c r="L20" s="7">
        <f>K20*1</f>
        <v>3.8229166666666647E-2</v>
      </c>
      <c r="M20" s="6">
        <v>11</v>
      </c>
      <c r="N20" s="7">
        <v>0.56319444444444444</v>
      </c>
      <c r="O20" s="6" t="s">
        <v>36</v>
      </c>
      <c r="P20" s="7" t="e">
        <f t="shared" si="2"/>
        <v>#VALUE!</v>
      </c>
      <c r="Q20" s="7" t="e">
        <f>P20*1</f>
        <v>#VALUE!</v>
      </c>
      <c r="R20" s="6">
        <v>14</v>
      </c>
      <c r="S20" s="7">
        <v>0.60416666666666663</v>
      </c>
      <c r="T20" s="6" t="s">
        <v>36</v>
      </c>
      <c r="U20" s="7" t="e">
        <f t="shared" si="3"/>
        <v>#VALUE!</v>
      </c>
      <c r="V20" s="7" t="e">
        <f>U20*1</f>
        <v>#VALUE!</v>
      </c>
      <c r="W20" s="6">
        <v>14</v>
      </c>
      <c r="X20" s="6">
        <f t="shared" si="4"/>
        <v>52</v>
      </c>
      <c r="Y20" s="6">
        <v>-14</v>
      </c>
      <c r="Z20" s="6">
        <v>38</v>
      </c>
      <c r="AA20" s="7"/>
    </row>
    <row r="21" spans="1:27" s="6" customFormat="1" x14ac:dyDescent="0.3">
      <c r="A21" s="6" t="s">
        <v>13</v>
      </c>
      <c r="B21" s="6" t="s">
        <v>52</v>
      </c>
      <c r="C21" s="6" t="s">
        <v>43</v>
      </c>
      <c r="D21" s="7">
        <v>0.46875</v>
      </c>
      <c r="E21" s="8">
        <v>0.48946759259259259</v>
      </c>
      <c r="F21" s="7">
        <f t="shared" si="0"/>
        <v>2.0717592592592593E-2</v>
      </c>
      <c r="G21" s="7">
        <f>F21*1</f>
        <v>2.0717592592592593E-2</v>
      </c>
      <c r="H21" s="6">
        <v>12</v>
      </c>
      <c r="I21" s="7">
        <v>0.50694444444444442</v>
      </c>
      <c r="J21" s="8">
        <v>0.54523148148148148</v>
      </c>
      <c r="K21" s="7">
        <f t="shared" si="1"/>
        <v>3.8287037037037064E-2</v>
      </c>
      <c r="L21" s="7">
        <f>K21*1</f>
        <v>3.8287037037037064E-2</v>
      </c>
      <c r="M21" s="6">
        <v>12</v>
      </c>
      <c r="N21" s="7">
        <v>0.56319444444444444</v>
      </c>
      <c r="O21" s="6" t="s">
        <v>36</v>
      </c>
      <c r="P21" s="7" t="e">
        <f t="shared" si="2"/>
        <v>#VALUE!</v>
      </c>
      <c r="Q21" s="7" t="e">
        <f>P21*1</f>
        <v>#VALUE!</v>
      </c>
      <c r="R21" s="6">
        <v>14</v>
      </c>
      <c r="S21" s="7">
        <v>0.60416666666666663</v>
      </c>
      <c r="T21" s="6" t="s">
        <v>36</v>
      </c>
      <c r="U21" s="7" t="e">
        <f t="shared" si="3"/>
        <v>#VALUE!</v>
      </c>
      <c r="V21" s="7" t="e">
        <f>U21*1</f>
        <v>#VALUE!</v>
      </c>
      <c r="W21" s="6">
        <v>14</v>
      </c>
      <c r="X21" s="6">
        <f t="shared" si="4"/>
        <v>52</v>
      </c>
      <c r="Y21" s="6">
        <v>-14</v>
      </c>
      <c r="Z21" s="6">
        <v>38</v>
      </c>
      <c r="AA21" s="7"/>
    </row>
  </sheetData>
  <autoFilter ref="A8:AB8" xr:uid="{2499E40E-EAD3-6440-8F4D-BA29E9CC1DFE}">
    <sortState xmlns:xlrd2="http://schemas.microsoft.com/office/spreadsheetml/2017/richdata2" ref="A9:AB21">
      <sortCondition ref="Z8:Z21"/>
    </sortState>
  </autoFilter>
  <mergeCells count="5">
    <mergeCell ref="D7:H7"/>
    <mergeCell ref="I7:M7"/>
    <mergeCell ref="N7:R7"/>
    <mergeCell ref="S7:W7"/>
    <mergeCell ref="X7:A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Splash</vt:lpstr>
      <vt:lpstr>Opti</vt:lpstr>
      <vt:lpstr>Laser</vt:lpstr>
      <vt:lpstr>Opt groen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Fleur van Bladeren | SGF</cp:lastModifiedBy>
  <dcterms:created xsi:type="dcterms:W3CDTF">2022-07-03T11:51:38Z</dcterms:created>
  <dcterms:modified xsi:type="dcterms:W3CDTF">2022-07-05T20:00:29Z</dcterms:modified>
</cp:coreProperties>
</file>